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10" windowHeight="11790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>
    <definedName name="_xlnm.Print_Area" localSheetId="1">'表二一般公共预算支出表'!$A$1:$F$28</definedName>
  </definedNames>
  <calcPr fullCalcOnLoad="1"/>
</workbook>
</file>

<file path=xl/sharedStrings.xml><?xml version="1.0" encoding="utf-8"?>
<sst xmlns="http://schemas.openxmlformats.org/spreadsheetml/2006/main" count="400" uniqueCount="211">
  <si>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</si>
  <si>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</si>
  <si>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</si>
  <si>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</si>
  <si>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</si>
  <si>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</si>
  <si>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</si>
  <si>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</si>
  <si>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</si>
  <si>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</si>
  <si>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</si>
  <si>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</si>
  <si>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</si>
  <si>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</si>
  <si>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</si>
  <si>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（二）国防</t>
  </si>
  <si>
    <t>（三）社会保障和就业</t>
  </si>
  <si>
    <t>（四）卫生健康</t>
  </si>
  <si>
    <t>（五）城乡社区</t>
  </si>
  <si>
    <t>（六）住房保障</t>
  </si>
  <si>
    <t>（七）其他支出</t>
  </si>
  <si>
    <t>（八）抗疫特别国债安排的支出</t>
  </si>
  <si>
    <t>二、上年结转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</si>
  <si>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</si>
  <si>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</si>
  <si>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</si>
  <si>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</si>
  <si>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</si>
  <si>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</si>
  <si>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</si>
  <si>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</si>
  <si>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</si>
  <si>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</si>
  <si>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</si>
  <si>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</si>
  <si>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</si>
  <si>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国防支出</t>
  </si>
  <si>
    <t xml:space="preserve">  国防动员</t>
  </si>
  <si>
    <t>2030603</t>
  </si>
  <si>
    <t xml:space="preserve">    人民防空</t>
  </si>
  <si>
    <t>社会保障和就业支出</t>
  </si>
  <si>
    <t xml:space="preserve">  财政对基本养老保险基金的补助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</si>
  <si>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</si>
  <si>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</si>
  <si>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</si>
  <si>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</si>
  <si>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>卫生健康支出</t>
  </si>
  <si>
    <t xml:space="preserve">  行政事业单位医疗</t>
  </si>
  <si>
    <t>2101103</t>
  </si>
  <si>
    <t xml:space="preserve">    公务员医疗补助</t>
  </si>
  <si>
    <t>0</t>
  </si>
  <si>
    <t>21012</t>
  </si>
  <si>
    <t xml:space="preserve">  财政对基本医疗保险基金的补助</t>
  </si>
  <si>
    <t>2101201</t>
  </si>
  <si>
    <t xml:space="preserve">    财政对职工基本医疗保险基金的补助</t>
  </si>
  <si>
    <t>212</t>
  </si>
  <si>
    <t>城乡社区支出</t>
  </si>
  <si>
    <t>21201</t>
  </si>
  <si>
    <t xml:space="preserve">  城乡社区管理事务</t>
  </si>
  <si>
    <t>2120101</t>
  </si>
  <si>
    <t xml:space="preserve">    行政运行</t>
  </si>
  <si>
    <t>2120103</t>
  </si>
  <si>
    <t xml:space="preserve">    机关服务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</si>
  <si>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</si>
  <si>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</si>
  <si>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</si>
  <si>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</si>
  <si>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</si>
  <si>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</si>
  <si>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22103</t>
  </si>
  <si>
    <t xml:space="preserve">  城乡社区住宅</t>
  </si>
  <si>
    <t>2210302</t>
  </si>
  <si>
    <t xml:space="preserve">    住房公积金管理</t>
  </si>
  <si>
    <t>一般公共预算基本支出表</t>
  </si>
  <si>
    <t>制表单位：林芝市住房和城乡建设局</t>
  </si>
  <si>
    <t>政府预算经济分类（单位：万元）</t>
  </si>
  <si>
    <t>部门预算经济分类（单位：万元）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</si>
  <si>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</si>
  <si>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</si>
  <si>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</si>
  <si>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</si>
  <si>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</si>
  <si>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</si>
  <si>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</si>
  <si>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</si>
  <si>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</si>
  <si>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</si>
  <si>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</si>
  <si>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</si>
  <si>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</si>
  <si>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</si>
  <si>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</si>
  <si>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</si>
  <si>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</si>
  <si>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</t>
  </si>
  <si>
    <t>公务员医疗补助缴费</t>
  </si>
  <si>
    <t>其他社会保险缴费</t>
  </si>
  <si>
    <t>住房公积金</t>
  </si>
  <si>
    <t>13</t>
  </si>
  <si>
    <t>99</t>
  </si>
  <si>
    <t>其他工资福利支出</t>
  </si>
  <si>
    <t>06</t>
  </si>
  <si>
    <t>伙食补助</t>
  </si>
  <si>
    <t>502</t>
  </si>
  <si>
    <t>机关商品和服务支出</t>
  </si>
  <si>
    <t>302</t>
  </si>
  <si>
    <t>办公经费</t>
  </si>
  <si>
    <t>办公费</t>
  </si>
  <si>
    <t>印刷费</t>
  </si>
  <si>
    <t>05/06</t>
  </si>
  <si>
    <t>水电费</t>
  </si>
  <si>
    <t>07</t>
  </si>
  <si>
    <t>邮电费</t>
  </si>
  <si>
    <t>取暖费</t>
  </si>
  <si>
    <t>11</t>
  </si>
  <si>
    <t>差旅费</t>
  </si>
  <si>
    <t>28</t>
  </si>
  <si>
    <t>工会经费</t>
  </si>
  <si>
    <t>29</t>
  </si>
  <si>
    <t>福利费</t>
  </si>
  <si>
    <t>公务接待</t>
  </si>
  <si>
    <t>17</t>
  </si>
  <si>
    <t>公务用车运行维护费</t>
  </si>
  <si>
    <t>31</t>
  </si>
  <si>
    <t>09</t>
  </si>
  <si>
    <t>维修（护）费</t>
  </si>
  <si>
    <t>其他商品和服务支出</t>
  </si>
  <si>
    <t>对个人和家庭补助</t>
  </si>
  <si>
    <t>其他对个人和家庭补助</t>
  </si>
  <si>
    <t>休假探亲费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</si>
  <si>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</si>
  <si>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</si>
  <si>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</si>
  <si>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</si>
  <si>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</si>
  <si>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</si>
  <si>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</si>
  <si>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</si>
  <si>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</si>
  <si>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</si>
  <si>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</si>
  <si>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</si>
  <si>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</si>
  <si>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</si>
  <si>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</si>
  <si>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</si>
  <si>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说明：2021年林芝市住房和城乡建设局无政府性基金预算。</t>
  </si>
  <si>
    <t>部门收支总表</t>
  </si>
  <si>
    <t>一、一般公共预算拨款收入</t>
  </si>
  <si>
    <t>一、一般公共服务支出</t>
  </si>
  <si>
    <t>二、政府性基金预算拨款收入</t>
  </si>
  <si>
    <t>二、国防</t>
  </si>
  <si>
    <t>三、事业收入</t>
  </si>
  <si>
    <t>三、社会保障和就业</t>
  </si>
  <si>
    <t>四、事业单位经营收入</t>
  </si>
  <si>
    <t>四、卫生健康</t>
  </si>
  <si>
    <t>五、其他收入</t>
  </si>
  <si>
    <t>五、城乡社区</t>
  </si>
  <si>
    <t>六、住房保障</t>
  </si>
  <si>
    <t>七、其他支出</t>
  </si>
  <si>
    <t>八、抗议特别国债安排的支出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</si>
  <si>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</si>
  <si>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</si>
  <si>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</si>
  <si>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</si>
  <si>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</si>
  <si>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</si>
  <si>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</si>
  <si>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</si>
  <si>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</si>
  <si>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</si>
  <si>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</si>
  <si>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</si>
  <si>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</si>
  <si>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</si>
  <si>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</si>
  <si>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一般公共服务支出</t>
  </si>
  <si>
    <t xml:space="preserve">  政府办公厅（室）及相关机构事务</t>
  </si>
  <si>
    <t>2010399</t>
  </si>
  <si>
    <t xml:space="preserve">    其他政府办公厅（室）及相关机构事务支出</t>
  </si>
  <si>
    <t xml:space="preserve">  公共卫生</t>
  </si>
  <si>
    <t xml:space="preserve">    基本公共卫生服务</t>
  </si>
  <si>
    <t>2120109</t>
  </si>
  <si>
    <t xml:space="preserve">    住宅建设与房地产市场监管</t>
  </si>
  <si>
    <t xml:space="preserve">    其他城乡社区管理事务支出</t>
  </si>
  <si>
    <t>21202</t>
  </si>
  <si>
    <t xml:space="preserve">  城乡社区规划与管理</t>
  </si>
  <si>
    <t>2120201</t>
  </si>
  <si>
    <t xml:space="preserve">    城乡社区规划与管理</t>
  </si>
  <si>
    <t>21206</t>
  </si>
  <si>
    <t xml:space="preserve">  建设市场管理与监督</t>
  </si>
  <si>
    <t>2120601</t>
  </si>
  <si>
    <t xml:space="preserve">    建设市场管理与监督</t>
  </si>
  <si>
    <t>229</t>
  </si>
  <si>
    <t>其他支出</t>
  </si>
  <si>
    <t>22999</t>
  </si>
  <si>
    <t xml:space="preserve">  其他支出</t>
  </si>
  <si>
    <t>2299901</t>
  </si>
  <si>
    <t xml:space="preserve">    其他支出</t>
  </si>
  <si>
    <t>234</t>
  </si>
  <si>
    <t>抗疫特别国债安排的支出</t>
  </si>
  <si>
    <t>23401</t>
  </si>
  <si>
    <t xml:space="preserve">  基础设施建设</t>
  </si>
  <si>
    <t>2340107</t>
  </si>
  <si>
    <t xml:space="preserve">    城镇老旧小区改造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</si>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</sst>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3"/>
    </font>
    <font>
      <b/>
      <sz val="20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5" fillId="0" borderId="4" applyNumberFormat="0" applyFill="0" applyAlignment="0" applyProtection="0"/>
    <xf numFmtId="0" fontId="13" fillId="8" borderId="0" applyNumberFormat="0" applyBorder="0" applyAlignment="0" applyProtection="0"/>
    <xf numFmtId="0" fontId="17" fillId="0" borderId="5" applyNumberFormat="0" applyFill="0" applyAlignment="0" applyProtection="0"/>
    <xf numFmtId="0" fontId="13" fillId="9" borderId="0" applyNumberFormat="0" applyBorder="0" applyAlignment="0" applyProtection="0"/>
    <xf numFmtId="0" fontId="29" fillId="10" borderId="6" applyNumberFormat="0" applyAlignment="0" applyProtection="0"/>
    <xf numFmtId="0" fontId="20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8" applyNumberFormat="0" applyFill="0" applyAlignment="0" applyProtection="0"/>
    <xf numFmtId="0" fontId="6" fillId="0" borderId="9" applyNumberFormat="0" applyFill="0" applyAlignment="0" applyProtection="0"/>
    <xf numFmtId="0" fontId="22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76" fontId="30" fillId="0" borderId="11" xfId="0" applyNumberFormat="1" applyFont="1" applyBorder="1" applyAlignment="1">
      <alignment horizontal="center" vertical="center"/>
    </xf>
    <xf numFmtId="176" fontId="30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176" fontId="31" fillId="0" borderId="11" xfId="0" applyNumberFormat="1" applyFont="1" applyBorder="1" applyAlignment="1">
      <alignment horizontal="center" vertical="center"/>
    </xf>
    <xf numFmtId="176" fontId="31" fillId="0" borderId="11" xfId="0" applyNumberFormat="1" applyFont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4" fillId="24" borderId="11" xfId="0" applyNumberFormat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30" fillId="0" borderId="11" xfId="0" applyNumberFormat="1" applyFont="1" applyBorder="1" applyAlignment="1">
      <alignment horizontal="center" vertical="center"/>
    </xf>
    <xf numFmtId="176" fontId="30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49" fontId="30" fillId="24" borderId="11" xfId="0" applyNumberFormat="1" applyFont="1" applyFill="1" applyBorder="1" applyAlignment="1">
      <alignment horizontal="center" vertical="center" wrapText="1"/>
    </xf>
    <xf numFmtId="49" fontId="31" fillId="24" borderId="11" xfId="0" applyNumberFormat="1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176" fontId="9" fillId="0" borderId="16" xfId="0" applyNumberFormat="1" applyFont="1" applyBorder="1" applyAlignment="1">
      <alignment horizontal="left" vertical="center"/>
    </xf>
    <xf numFmtId="176" fontId="9" fillId="0" borderId="16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176" fontId="9" fillId="0" borderId="0" xfId="0" applyNumberFormat="1" applyFont="1" applyBorder="1" applyAlignment="1">
      <alignment horizontal="left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30" fillId="24" borderId="11" xfId="0" applyNumberFormat="1" applyFont="1" applyFill="1" applyBorder="1" applyAlignment="1">
      <alignment horizontal="center" vertical="center" wrapText="1"/>
    </xf>
    <xf numFmtId="0" fontId="31" fillId="2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9" fillId="0" borderId="16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/>
    </xf>
    <xf numFmtId="49" fontId="31" fillId="0" borderId="11" xfId="0" applyNumberFormat="1" applyFont="1" applyBorder="1" applyAlignment="1">
      <alignment vertical="center" wrapText="1"/>
    </xf>
    <xf numFmtId="0" fontId="31" fillId="0" borderId="11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24" borderId="11" xfId="0" applyNumberFormat="1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24" borderId="11" xfId="0" applyNumberFormat="1" applyFont="1" applyFill="1" applyBorder="1" applyAlignment="1">
      <alignment horizontal="center" vertical="center" wrapText="1"/>
    </xf>
    <xf numFmtId="0" fontId="4" fillId="24" borderId="11" xfId="0" applyNumberFormat="1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workbookViewId="0" topLeftCell="A1">
      <selection activeCell="H8" sqref="H8"/>
    </sheetView>
  </sheetViews>
  <sheetFormatPr defaultColWidth="9.00390625" defaultRowHeight="13.5"/>
  <cols>
    <col min="1" max="1" width="25.375" style="0" customWidth="1"/>
    <col min="2" max="2" width="21.50390625" style="0" customWidth="1"/>
    <col min="3" max="3" width="26.875" style="0" customWidth="1"/>
    <col min="4" max="4" width="16.375" style="28" customWidth="1"/>
    <col min="5" max="5" width="21.875" style="28" customWidth="1"/>
    <col min="6" max="6" width="23.25390625" style="0" customWidth="1"/>
  </cols>
  <sheetData>
    <row r="1" spans="1:6" ht="27" customHeight="1">
      <c r="A1" s="31" t="s">
        <v>0</v>
      </c>
      <c r="B1" s="31"/>
      <c r="C1" s="31"/>
      <c r="D1" s="32"/>
      <c r="E1" s="32"/>
      <c r="F1" s="31"/>
    </row>
    <row r="2" spans="1:6" ht="27" customHeight="1">
      <c r="A2" s="112" t="s">
        <v>1</v>
      </c>
      <c r="B2" s="113"/>
      <c r="C2" s="113"/>
      <c r="D2" s="114"/>
      <c r="E2" s="115" t="s">
        <v>2</v>
      </c>
      <c r="F2" s="116"/>
    </row>
    <row r="3" spans="1:6" ht="27" customHeight="1">
      <c r="A3" s="6" t="s">
        <v>3</v>
      </c>
      <c r="B3" s="6"/>
      <c r="C3" s="6" t="s">
        <v>4</v>
      </c>
      <c r="D3" s="59"/>
      <c r="E3" s="59"/>
      <c r="F3" s="6"/>
    </row>
    <row r="4" spans="1:6" ht="27" customHeight="1">
      <c r="A4" s="6" t="s">
        <v>5</v>
      </c>
      <c r="B4" s="6" t="s">
        <v>6</v>
      </c>
      <c r="C4" s="6" t="s">
        <v>5</v>
      </c>
      <c r="D4" s="59" t="s">
        <v>7</v>
      </c>
      <c r="E4" s="59" t="s">
        <v>8</v>
      </c>
      <c r="F4" s="6" t="s">
        <v>9</v>
      </c>
    </row>
    <row r="5" spans="1:6" ht="27" customHeight="1">
      <c r="A5" s="6" t="s">
        <v>10</v>
      </c>
      <c r="B5" s="82">
        <v>1693.87</v>
      </c>
      <c r="C5" s="102" t="s">
        <v>11</v>
      </c>
      <c r="D5" s="117">
        <f>E5+F5</f>
        <v>2949.7999999999997</v>
      </c>
      <c r="E5" s="117">
        <f>SUM(E6:E13)</f>
        <v>2557.2599999999998</v>
      </c>
      <c r="F5" s="102">
        <f>SUM(F6:F13)</f>
        <v>392.54</v>
      </c>
    </row>
    <row r="6" spans="1:6" ht="27" customHeight="1">
      <c r="A6" s="118" t="s">
        <v>12</v>
      </c>
      <c r="B6" s="82">
        <v>1693.87</v>
      </c>
      <c r="C6" s="60" t="s">
        <v>13</v>
      </c>
      <c r="D6" s="117">
        <f>E6+F6</f>
        <v>10</v>
      </c>
      <c r="E6" s="59">
        <v>10</v>
      </c>
      <c r="F6" s="6"/>
    </row>
    <row r="7" spans="1:6" ht="27" customHeight="1">
      <c r="A7" s="118" t="s">
        <v>14</v>
      </c>
      <c r="B7" s="82"/>
      <c r="C7" s="60" t="s">
        <v>15</v>
      </c>
      <c r="D7" s="117">
        <f>E7+F7</f>
        <v>64.8</v>
      </c>
      <c r="E7" s="59">
        <f>53.1+11.7</f>
        <v>64.8</v>
      </c>
      <c r="F7" s="6"/>
    </row>
    <row r="8" spans="1:6" ht="27" customHeight="1">
      <c r="A8" s="119"/>
      <c r="B8" s="119"/>
      <c r="C8" s="60" t="s">
        <v>16</v>
      </c>
      <c r="D8" s="117">
        <f aca="true" t="shared" si="0" ref="D6:D12">E8+F8</f>
        <v>142.89</v>
      </c>
      <c r="E8" s="59">
        <v>142.89</v>
      </c>
      <c r="F8" s="6"/>
    </row>
    <row r="9" spans="1:6" ht="27" customHeight="1">
      <c r="A9" s="118"/>
      <c r="B9" s="82"/>
      <c r="C9" s="60" t="s">
        <v>17</v>
      </c>
      <c r="D9" s="117">
        <f t="shared" si="0"/>
        <v>93.75</v>
      </c>
      <c r="E9" s="59">
        <f>93.1+0.65</f>
        <v>93.75</v>
      </c>
      <c r="F9" s="6"/>
    </row>
    <row r="10" spans="1:6" ht="27" customHeight="1">
      <c r="A10" s="119"/>
      <c r="B10" s="119"/>
      <c r="C10" s="60" t="s">
        <v>18</v>
      </c>
      <c r="D10" s="117">
        <f t="shared" si="0"/>
        <v>1528.02</v>
      </c>
      <c r="E10" s="59">
        <f>1272.39+255.63</f>
        <v>1528.02</v>
      </c>
      <c r="F10" s="6"/>
    </row>
    <row r="11" spans="1:6" ht="27" customHeight="1">
      <c r="A11" s="119"/>
      <c r="B11" s="119"/>
      <c r="C11" s="60" t="s">
        <v>19</v>
      </c>
      <c r="D11" s="117">
        <f t="shared" si="0"/>
        <v>132.39</v>
      </c>
      <c r="E11" s="59">
        <v>132.39</v>
      </c>
      <c r="F11" s="6"/>
    </row>
    <row r="12" spans="1:6" ht="27" customHeight="1">
      <c r="A12" s="119"/>
      <c r="B12" s="119"/>
      <c r="C12" s="60" t="s">
        <v>20</v>
      </c>
      <c r="D12" s="117">
        <f t="shared" si="0"/>
        <v>585.41</v>
      </c>
      <c r="E12" s="59">
        <v>585.41</v>
      </c>
      <c r="F12" s="6"/>
    </row>
    <row r="13" spans="1:6" ht="27" customHeight="1">
      <c r="A13" s="119"/>
      <c r="B13" s="119"/>
      <c r="C13" s="60" t="s">
        <v>21</v>
      </c>
      <c r="D13" s="59"/>
      <c r="E13" s="59"/>
      <c r="F13" s="6">
        <v>392.54</v>
      </c>
    </row>
    <row r="14" spans="1:6" ht="27" customHeight="1">
      <c r="A14" s="120" t="s">
        <v>22</v>
      </c>
      <c r="B14" s="82">
        <v>1255.93</v>
      </c>
      <c r="C14" s="120" t="s">
        <v>23</v>
      </c>
      <c r="D14" s="117"/>
      <c r="E14" s="117"/>
      <c r="F14" s="6"/>
    </row>
    <row r="15" spans="1:6" ht="27" customHeight="1">
      <c r="A15" s="118" t="s">
        <v>12</v>
      </c>
      <c r="B15" s="82">
        <v>863.39</v>
      </c>
      <c r="C15" s="119"/>
      <c r="D15" s="117"/>
      <c r="E15" s="117"/>
      <c r="F15" s="6"/>
    </row>
    <row r="16" spans="1:6" ht="27" customHeight="1">
      <c r="A16" s="118" t="s">
        <v>14</v>
      </c>
      <c r="B16" s="82">
        <v>392.54</v>
      </c>
      <c r="C16" s="118"/>
      <c r="D16" s="117"/>
      <c r="E16" s="117"/>
      <c r="F16" s="6"/>
    </row>
    <row r="17" spans="1:6" s="27" customFormat="1" ht="27" customHeight="1">
      <c r="A17" s="121" t="s">
        <v>24</v>
      </c>
      <c r="B17" s="122">
        <f>B14+B5</f>
        <v>2949.8</v>
      </c>
      <c r="C17" s="121" t="s">
        <v>25</v>
      </c>
      <c r="D17" s="123">
        <f>D5</f>
        <v>2949.7999999999997</v>
      </c>
      <c r="E17" s="123">
        <f>E5</f>
        <v>2557.2599999999998</v>
      </c>
      <c r="F17" s="101">
        <f>F5</f>
        <v>392.54</v>
      </c>
    </row>
    <row r="18" ht="24">
      <c r="A18" s="31"/>
    </row>
  </sheetData>
  <sheetProtection/>
  <mergeCells count="5">
    <mergeCell ref="A1:F1"/>
    <mergeCell ref="A2:B2"/>
    <mergeCell ref="E2:F2"/>
    <mergeCell ref="A3:B3"/>
    <mergeCell ref="C3:F3"/>
  </mergeCells>
  <printOptions horizontalCentered="1"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4">
      <selection activeCell="G18" sqref="G18"/>
    </sheetView>
  </sheetViews>
  <sheetFormatPr defaultColWidth="9.00390625" defaultRowHeight="13.5"/>
  <cols>
    <col min="1" max="1" width="7.625" style="97" customWidth="1"/>
    <col min="2" max="2" width="30.125" style="97" customWidth="1"/>
    <col min="3" max="3" width="14.00390625" style="97" customWidth="1"/>
    <col min="4" max="4" width="13.625" style="97" customWidth="1"/>
    <col min="5" max="5" width="12.375" style="97" customWidth="1"/>
    <col min="6" max="6" width="11.00390625" style="97" customWidth="1"/>
    <col min="7" max="16384" width="9.00390625" style="97" customWidth="1"/>
  </cols>
  <sheetData>
    <row r="1" spans="1:6" ht="36" customHeight="1">
      <c r="A1" s="98"/>
      <c r="B1" s="99"/>
      <c r="C1" s="2" t="s">
        <v>26</v>
      </c>
      <c r="D1" s="99"/>
      <c r="E1" s="99"/>
      <c r="F1" s="99"/>
    </row>
    <row r="2" spans="1:6" ht="16.5" customHeight="1">
      <c r="A2" s="100" t="s">
        <v>27</v>
      </c>
      <c r="B2" s="5"/>
      <c r="C2" s="5"/>
      <c r="D2" s="5"/>
      <c r="E2" s="5"/>
      <c r="F2" s="5"/>
    </row>
    <row r="3" spans="1:6" ht="33" customHeight="1">
      <c r="A3" s="6" t="s">
        <v>28</v>
      </c>
      <c r="B3" s="6"/>
      <c r="C3" s="6" t="s">
        <v>29</v>
      </c>
      <c r="D3" s="6"/>
      <c r="E3" s="6"/>
      <c r="F3" s="6" t="s">
        <v>30</v>
      </c>
    </row>
    <row r="4" spans="1:6" ht="28.5" customHeight="1">
      <c r="A4" s="6" t="s">
        <v>31</v>
      </c>
      <c r="B4" s="6" t="s">
        <v>32</v>
      </c>
      <c r="C4" s="6" t="s">
        <v>33</v>
      </c>
      <c r="D4" s="6" t="s">
        <v>34</v>
      </c>
      <c r="E4" s="6" t="s">
        <v>35</v>
      </c>
      <c r="F4" s="6"/>
    </row>
    <row r="5" spans="1:6" s="94" customFormat="1" ht="24.75" customHeight="1">
      <c r="A5" s="10">
        <v>203</v>
      </c>
      <c r="B5" s="10" t="s">
        <v>36</v>
      </c>
      <c r="C5" s="101">
        <f aca="true" t="shared" si="0" ref="C5:C13">D5+E5</f>
        <v>53.1</v>
      </c>
      <c r="D5" s="101">
        <f>D6</f>
        <v>0</v>
      </c>
      <c r="E5" s="101">
        <f>E6</f>
        <v>53.1</v>
      </c>
      <c r="F5" s="101"/>
    </row>
    <row r="6" spans="1:6" s="95" customFormat="1" ht="24.75" customHeight="1">
      <c r="A6" s="14">
        <v>20306</v>
      </c>
      <c r="B6" s="14" t="s">
        <v>37</v>
      </c>
      <c r="C6" s="102">
        <f t="shared" si="0"/>
        <v>53.1</v>
      </c>
      <c r="D6" s="102">
        <f>D7</f>
        <v>0</v>
      </c>
      <c r="E6" s="102">
        <f>E7</f>
        <v>53.1</v>
      </c>
      <c r="F6" s="102"/>
    </row>
    <row r="7" spans="1:6" s="95" customFormat="1" ht="24.75" customHeight="1">
      <c r="A7" s="17" t="s">
        <v>38</v>
      </c>
      <c r="B7" s="17" t="s">
        <v>39</v>
      </c>
      <c r="C7" s="102">
        <f t="shared" si="0"/>
        <v>53.1</v>
      </c>
      <c r="D7" s="103">
        <v>0</v>
      </c>
      <c r="E7" s="103">
        <v>53.1</v>
      </c>
      <c r="F7" s="104"/>
    </row>
    <row r="8" spans="1:6" s="94" customFormat="1" ht="24.75" customHeight="1">
      <c r="A8" s="18">
        <v>208</v>
      </c>
      <c r="B8" s="19" t="s">
        <v>40</v>
      </c>
      <c r="C8" s="101">
        <f t="shared" si="0"/>
        <v>142.89000000000001</v>
      </c>
      <c r="D8" s="105">
        <f>D9+D11</f>
        <v>142.89000000000001</v>
      </c>
      <c r="E8" s="105">
        <f>E9+E11</f>
        <v>0</v>
      </c>
      <c r="F8" s="105"/>
    </row>
    <row r="9" spans="1:6" s="95" customFormat="1" ht="24.75" customHeight="1">
      <c r="A9" s="20">
        <v>20826</v>
      </c>
      <c r="B9" s="17" t="s">
        <v>41</v>
      </c>
      <c r="C9" s="102">
        <f t="shared" si="0"/>
        <v>141.59</v>
      </c>
      <c r="D9" s="106">
        <f>D10</f>
        <v>141.59</v>
      </c>
      <c r="E9" s="106">
        <f>E10</f>
        <v>0</v>
      </c>
      <c r="F9" s="106"/>
    </row>
    <row r="10" spans="1:6" s="95" customFormat="1" ht="24.75" customHeight="1">
      <c r="A10" s="20">
        <v>2082699</v>
      </c>
      <c r="B10" s="17" t="s">
        <v>42</v>
      </c>
      <c r="C10" s="102">
        <f t="shared" si="0"/>
        <v>141.59</v>
      </c>
      <c r="D10" s="106">
        <v>141.59</v>
      </c>
      <c r="E10" s="106">
        <v>0</v>
      </c>
      <c r="F10" s="106"/>
    </row>
    <row r="11" spans="1:6" s="95" customFormat="1" ht="24.75" customHeight="1">
      <c r="A11" s="20">
        <v>20827</v>
      </c>
      <c r="B11" s="17" t="s">
        <v>43</v>
      </c>
      <c r="C11" s="102">
        <f t="shared" si="0"/>
        <v>1.3</v>
      </c>
      <c r="D11" s="106">
        <f>D13+D12</f>
        <v>1.3</v>
      </c>
      <c r="E11" s="106">
        <f>E13+E12</f>
        <v>0</v>
      </c>
      <c r="F11" s="106"/>
    </row>
    <row r="12" spans="1:6" s="95" customFormat="1" ht="24.75" customHeight="1">
      <c r="A12" s="20">
        <v>2082701</v>
      </c>
      <c r="B12" s="17" t="s">
        <v>44</v>
      </c>
      <c r="C12" s="102">
        <f t="shared" si="0"/>
        <v>0.4</v>
      </c>
      <c r="D12" s="106">
        <v>0.4</v>
      </c>
      <c r="E12" s="106">
        <v>0</v>
      </c>
      <c r="F12" s="106"/>
    </row>
    <row r="13" spans="1:6" s="95" customFormat="1" ht="24.75" customHeight="1">
      <c r="A13" s="20">
        <v>2082702</v>
      </c>
      <c r="B13" s="17" t="s">
        <v>45</v>
      </c>
      <c r="C13" s="102">
        <f t="shared" si="0"/>
        <v>0.9</v>
      </c>
      <c r="D13" s="106">
        <v>0.9</v>
      </c>
      <c r="E13" s="106">
        <v>0</v>
      </c>
      <c r="F13" s="106"/>
    </row>
    <row r="14" spans="1:6" s="94" customFormat="1" ht="24.75" customHeight="1">
      <c r="A14" s="18">
        <v>210</v>
      </c>
      <c r="B14" s="19" t="s">
        <v>46</v>
      </c>
      <c r="C14" s="101">
        <f aca="true" t="shared" si="1" ref="C14:C28">D14+E14</f>
        <v>93.1</v>
      </c>
      <c r="D14" s="105">
        <f>D15+D17</f>
        <v>93.1</v>
      </c>
      <c r="E14" s="105">
        <f>E15+E17</f>
        <v>0</v>
      </c>
      <c r="F14" s="105"/>
    </row>
    <row r="15" spans="1:6" s="95" customFormat="1" ht="24.75" customHeight="1">
      <c r="A15" s="20">
        <v>21011</v>
      </c>
      <c r="B15" s="17" t="s">
        <v>47</v>
      </c>
      <c r="C15" s="102">
        <f t="shared" si="1"/>
        <v>16.11</v>
      </c>
      <c r="D15" s="106">
        <f>D16</f>
        <v>16.11</v>
      </c>
      <c r="E15" s="70" t="str">
        <f>E16</f>
        <v>0</v>
      </c>
      <c r="F15" s="106"/>
    </row>
    <row r="16" spans="1:6" s="95" customFormat="1" ht="24.75" customHeight="1">
      <c r="A16" s="17" t="s">
        <v>48</v>
      </c>
      <c r="B16" s="17" t="s">
        <v>49</v>
      </c>
      <c r="C16" s="102">
        <f t="shared" si="1"/>
        <v>16.11</v>
      </c>
      <c r="D16" s="103">
        <v>16.11</v>
      </c>
      <c r="E16" s="104" t="s">
        <v>50</v>
      </c>
      <c r="F16" s="104"/>
    </row>
    <row r="17" spans="1:6" s="95" customFormat="1" ht="24.75" customHeight="1">
      <c r="A17" s="17" t="s">
        <v>51</v>
      </c>
      <c r="B17" s="17" t="s">
        <v>52</v>
      </c>
      <c r="C17" s="102">
        <f t="shared" si="1"/>
        <v>76.99</v>
      </c>
      <c r="D17" s="103">
        <f>D18</f>
        <v>76.99</v>
      </c>
      <c r="E17" s="107" t="str">
        <f>E18</f>
        <v>0</v>
      </c>
      <c r="F17" s="104"/>
    </row>
    <row r="18" spans="1:6" s="95" customFormat="1" ht="24.75" customHeight="1">
      <c r="A18" s="17" t="s">
        <v>53</v>
      </c>
      <c r="B18" s="17" t="s">
        <v>54</v>
      </c>
      <c r="C18" s="102">
        <f t="shared" si="1"/>
        <v>76.99</v>
      </c>
      <c r="D18" s="103">
        <v>76.99</v>
      </c>
      <c r="E18" s="104" t="s">
        <v>50</v>
      </c>
      <c r="F18" s="104"/>
    </row>
    <row r="19" spans="1:6" s="94" customFormat="1" ht="24.75" customHeight="1">
      <c r="A19" s="19" t="s">
        <v>55</v>
      </c>
      <c r="B19" s="19" t="s">
        <v>56</v>
      </c>
      <c r="C19" s="101">
        <f t="shared" si="1"/>
        <v>1272.3899999999999</v>
      </c>
      <c r="D19" s="108">
        <f>D20</f>
        <v>1169.79</v>
      </c>
      <c r="E19" s="108">
        <f>E20</f>
        <v>102.6</v>
      </c>
      <c r="F19" s="109"/>
    </row>
    <row r="20" spans="1:6" s="95" customFormat="1" ht="24.75" customHeight="1">
      <c r="A20" s="17" t="s">
        <v>57</v>
      </c>
      <c r="B20" s="17" t="s">
        <v>58</v>
      </c>
      <c r="C20" s="102">
        <f t="shared" si="1"/>
        <v>1272.3899999999999</v>
      </c>
      <c r="D20" s="103">
        <f>D21+D22</f>
        <v>1169.79</v>
      </c>
      <c r="E20" s="103">
        <f>E21+E22</f>
        <v>102.6</v>
      </c>
      <c r="F20" s="104"/>
    </row>
    <row r="21" spans="1:6" s="95" customFormat="1" ht="24.75" customHeight="1">
      <c r="A21" s="17" t="s">
        <v>59</v>
      </c>
      <c r="B21" s="17" t="s">
        <v>60</v>
      </c>
      <c r="C21" s="102">
        <f t="shared" si="1"/>
        <v>1244.79</v>
      </c>
      <c r="D21" s="103">
        <v>1169.79</v>
      </c>
      <c r="E21" s="107">
        <v>75</v>
      </c>
      <c r="F21" s="104"/>
    </row>
    <row r="22" spans="1:6" s="95" customFormat="1" ht="24.75" customHeight="1">
      <c r="A22" s="17" t="s">
        <v>61</v>
      </c>
      <c r="B22" s="17" t="s">
        <v>62</v>
      </c>
      <c r="C22" s="102">
        <f t="shared" si="1"/>
        <v>27.6</v>
      </c>
      <c r="D22" s="103">
        <v>0</v>
      </c>
      <c r="E22" s="107">
        <v>27.6</v>
      </c>
      <c r="F22" s="104"/>
    </row>
    <row r="23" spans="1:6" s="94" customFormat="1" ht="24.75" customHeight="1">
      <c r="A23" s="19" t="s">
        <v>63</v>
      </c>
      <c r="B23" s="19" t="s">
        <v>64</v>
      </c>
      <c r="C23" s="101">
        <f t="shared" si="1"/>
        <v>132.39</v>
      </c>
      <c r="D23" s="108">
        <f>D24+D26</f>
        <v>116.39</v>
      </c>
      <c r="E23" s="108">
        <f>E24+E26</f>
        <v>16</v>
      </c>
      <c r="F23" s="109"/>
    </row>
    <row r="24" spans="1:6" s="95" customFormat="1" ht="24.75" customHeight="1">
      <c r="A24" s="17" t="s">
        <v>65</v>
      </c>
      <c r="B24" s="17" t="s">
        <v>66</v>
      </c>
      <c r="C24" s="102">
        <f t="shared" si="1"/>
        <v>116.39</v>
      </c>
      <c r="D24" s="103">
        <f>D25</f>
        <v>116.39</v>
      </c>
      <c r="E24" s="107" t="str">
        <f>E25</f>
        <v>0</v>
      </c>
      <c r="F24" s="104"/>
    </row>
    <row r="25" spans="1:6" s="95" customFormat="1" ht="24.75" customHeight="1">
      <c r="A25" s="17" t="s">
        <v>67</v>
      </c>
      <c r="B25" s="17" t="s">
        <v>68</v>
      </c>
      <c r="C25" s="102">
        <f t="shared" si="1"/>
        <v>116.39</v>
      </c>
      <c r="D25" s="103">
        <v>116.39</v>
      </c>
      <c r="E25" s="104" t="s">
        <v>50</v>
      </c>
      <c r="F25" s="104"/>
    </row>
    <row r="26" spans="1:6" s="95" customFormat="1" ht="24.75" customHeight="1">
      <c r="A26" s="17" t="s">
        <v>69</v>
      </c>
      <c r="B26" s="17" t="s">
        <v>70</v>
      </c>
      <c r="C26" s="102">
        <f t="shared" si="1"/>
        <v>16</v>
      </c>
      <c r="D26" s="103">
        <f>D27</f>
        <v>0</v>
      </c>
      <c r="E26" s="103">
        <f>E27</f>
        <v>16</v>
      </c>
      <c r="F26" s="104"/>
    </row>
    <row r="27" spans="1:6" s="95" customFormat="1" ht="24.75" customHeight="1">
      <c r="A27" s="17" t="s">
        <v>71</v>
      </c>
      <c r="B27" s="17" t="s">
        <v>72</v>
      </c>
      <c r="C27" s="102">
        <f t="shared" si="1"/>
        <v>16</v>
      </c>
      <c r="D27" s="103">
        <v>0</v>
      </c>
      <c r="E27" s="107">
        <v>16</v>
      </c>
      <c r="F27" s="104"/>
    </row>
    <row r="28" spans="1:6" s="96" customFormat="1" ht="24.75" customHeight="1">
      <c r="A28" s="110" t="s">
        <v>7</v>
      </c>
      <c r="B28" s="105"/>
      <c r="C28" s="101">
        <f t="shared" si="1"/>
        <v>1693.8700000000001</v>
      </c>
      <c r="D28" s="111">
        <f>D5+D8+D14+D19+D23</f>
        <v>1522.17</v>
      </c>
      <c r="E28" s="111">
        <f>E5+E8+E14+E19+E23</f>
        <v>171.7</v>
      </c>
      <c r="F28" s="111"/>
    </row>
    <row r="29" ht="27" customHeight="1"/>
    <row r="30" ht="27" customHeight="1"/>
    <row r="31" ht="27" customHeight="1"/>
    <row r="32" ht="27" customHeight="1"/>
  </sheetData>
  <sheetProtection/>
  <mergeCells count="4">
    <mergeCell ref="A2:F2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workbookViewId="0" topLeftCell="A1">
      <selection activeCell="H6" sqref="H6"/>
    </sheetView>
  </sheetViews>
  <sheetFormatPr defaultColWidth="9.00390625" defaultRowHeight="13.5"/>
  <cols>
    <col min="1" max="1" width="4.375" style="0" customWidth="1"/>
    <col min="2" max="2" width="4.50390625" style="73" customWidth="1"/>
    <col min="3" max="3" width="19.00390625" style="0" customWidth="1"/>
    <col min="4" max="4" width="14.25390625" style="0" customWidth="1"/>
    <col min="5" max="5" width="4.00390625" style="0" customWidth="1"/>
    <col min="6" max="6" width="5.00390625" style="73" customWidth="1"/>
    <col min="7" max="7" width="20.50390625" style="0" customWidth="1"/>
    <col min="8" max="8" width="10.25390625" style="0" customWidth="1"/>
    <col min="9" max="9" width="10.875" style="0" customWidth="1"/>
    <col min="10" max="10" width="7.875" style="0" customWidth="1"/>
  </cols>
  <sheetData>
    <row r="1" spans="1:10" ht="42.75" customHeight="1">
      <c r="A1" s="74" t="s">
        <v>73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1" customHeight="1">
      <c r="A2" s="75" t="s">
        <v>74</v>
      </c>
      <c r="B2" s="75"/>
      <c r="C2" s="75"/>
      <c r="D2" s="75"/>
      <c r="E2" s="75"/>
      <c r="J2" s="93"/>
    </row>
    <row r="3" spans="1:10" ht="24.75" customHeight="1">
      <c r="A3" s="57" t="s">
        <v>75</v>
      </c>
      <c r="B3" s="57"/>
      <c r="C3" s="57"/>
      <c r="D3" s="57"/>
      <c r="E3" s="57" t="s">
        <v>76</v>
      </c>
      <c r="F3" s="57"/>
      <c r="G3" s="57"/>
      <c r="H3" s="57"/>
      <c r="I3" s="57"/>
      <c r="J3" s="57" t="s">
        <v>30</v>
      </c>
    </row>
    <row r="4" spans="1:10" ht="19.5" customHeight="1">
      <c r="A4" s="57" t="s">
        <v>31</v>
      </c>
      <c r="B4" s="57"/>
      <c r="C4" s="57" t="s">
        <v>32</v>
      </c>
      <c r="D4" s="57" t="s">
        <v>7</v>
      </c>
      <c r="E4" s="57" t="s">
        <v>31</v>
      </c>
      <c r="F4" s="57"/>
      <c r="G4" s="57" t="s">
        <v>32</v>
      </c>
      <c r="H4" s="76" t="s">
        <v>77</v>
      </c>
      <c r="I4" s="57" t="s">
        <v>78</v>
      </c>
      <c r="J4" s="57"/>
    </row>
    <row r="5" spans="1:10" ht="19.5" customHeight="1">
      <c r="A5" s="77" t="s">
        <v>79</v>
      </c>
      <c r="B5" s="78" t="s">
        <v>80</v>
      </c>
      <c r="C5" s="57"/>
      <c r="D5" s="57"/>
      <c r="E5" s="57" t="s">
        <v>79</v>
      </c>
      <c r="F5" s="78" t="s">
        <v>80</v>
      </c>
      <c r="G5" s="57"/>
      <c r="H5" s="79"/>
      <c r="I5" s="57"/>
      <c r="J5" s="57"/>
    </row>
    <row r="6" spans="1:10" ht="25.5" customHeight="1">
      <c r="A6" s="80">
        <v>501</v>
      </c>
      <c r="B6" s="81"/>
      <c r="C6" s="82" t="s">
        <v>81</v>
      </c>
      <c r="D6" s="82">
        <f>SUM(D7:D16)</f>
        <v>1360.5900000000001</v>
      </c>
      <c r="E6" s="82">
        <v>301</v>
      </c>
      <c r="F6" s="81"/>
      <c r="G6" s="82" t="s">
        <v>82</v>
      </c>
      <c r="H6" s="82">
        <f>SUM(H7:H16)</f>
        <v>1360.59</v>
      </c>
      <c r="I6" s="82"/>
      <c r="J6" s="82"/>
    </row>
    <row r="7" spans="1:10" ht="25.5" customHeight="1">
      <c r="A7" s="83"/>
      <c r="B7" s="81" t="s">
        <v>83</v>
      </c>
      <c r="C7" s="82" t="s">
        <v>84</v>
      </c>
      <c r="D7" s="82">
        <f>H7+H8+H9</f>
        <v>982.0500000000001</v>
      </c>
      <c r="E7" s="82"/>
      <c r="F7" s="81" t="s">
        <v>83</v>
      </c>
      <c r="G7" s="82" t="s">
        <v>85</v>
      </c>
      <c r="H7" s="82">
        <v>264.97</v>
      </c>
      <c r="I7" s="82"/>
      <c r="J7" s="82"/>
    </row>
    <row r="8" spans="1:10" ht="25.5" customHeight="1">
      <c r="A8" s="83"/>
      <c r="B8" s="81"/>
      <c r="C8" s="82"/>
      <c r="D8" s="82"/>
      <c r="E8" s="82"/>
      <c r="F8" s="81" t="s">
        <v>86</v>
      </c>
      <c r="G8" s="82" t="s">
        <v>87</v>
      </c>
      <c r="H8" s="82">
        <v>642.58</v>
      </c>
      <c r="I8" s="82"/>
      <c r="J8" s="82"/>
    </row>
    <row r="9" spans="1:10" ht="25.5" customHeight="1">
      <c r="A9" s="83"/>
      <c r="B9" s="81"/>
      <c r="C9" s="82"/>
      <c r="D9" s="82"/>
      <c r="E9" s="82"/>
      <c r="F9" s="81" t="s">
        <v>88</v>
      </c>
      <c r="G9" s="82" t="s">
        <v>89</v>
      </c>
      <c r="H9" s="82">
        <v>74.5</v>
      </c>
      <c r="I9" s="82"/>
      <c r="J9" s="82"/>
    </row>
    <row r="10" spans="1:10" ht="25.5" customHeight="1">
      <c r="A10" s="83"/>
      <c r="B10" s="81" t="s">
        <v>86</v>
      </c>
      <c r="C10" s="82" t="s">
        <v>90</v>
      </c>
      <c r="D10" s="82">
        <f>H10+H11+H12+H13</f>
        <v>235.99</v>
      </c>
      <c r="E10" s="82"/>
      <c r="F10" s="81" t="s">
        <v>91</v>
      </c>
      <c r="G10" s="82" t="s">
        <v>92</v>
      </c>
      <c r="H10" s="82">
        <v>141.59</v>
      </c>
      <c r="I10" s="82"/>
      <c r="J10" s="82"/>
    </row>
    <row r="11" spans="1:10" ht="25.5" customHeight="1">
      <c r="A11" s="83"/>
      <c r="B11" s="81"/>
      <c r="C11" s="82"/>
      <c r="D11" s="82"/>
      <c r="E11" s="82"/>
      <c r="F11" s="81" t="s">
        <v>93</v>
      </c>
      <c r="G11" s="82" t="s">
        <v>94</v>
      </c>
      <c r="H11" s="82">
        <v>76.99</v>
      </c>
      <c r="I11" s="82"/>
      <c r="J11" s="82"/>
    </row>
    <row r="12" spans="1:10" ht="25.5" customHeight="1">
      <c r="A12" s="83"/>
      <c r="B12" s="81"/>
      <c r="C12" s="82"/>
      <c r="D12" s="82"/>
      <c r="E12" s="82"/>
      <c r="F12" s="84">
        <v>11</v>
      </c>
      <c r="G12" s="82" t="s">
        <v>95</v>
      </c>
      <c r="H12" s="82">
        <v>16.11</v>
      </c>
      <c r="I12" s="82"/>
      <c r="J12" s="82"/>
    </row>
    <row r="13" spans="1:10" ht="25.5" customHeight="1">
      <c r="A13" s="83"/>
      <c r="B13" s="81"/>
      <c r="C13" s="82"/>
      <c r="D13" s="82"/>
      <c r="E13" s="82"/>
      <c r="F13" s="84">
        <v>12</v>
      </c>
      <c r="G13" s="82" t="s">
        <v>96</v>
      </c>
      <c r="H13" s="82">
        <v>1.3</v>
      </c>
      <c r="I13" s="82"/>
      <c r="J13" s="82"/>
    </row>
    <row r="14" spans="1:10" ht="25.5" customHeight="1">
      <c r="A14" s="83"/>
      <c r="B14" s="81" t="s">
        <v>88</v>
      </c>
      <c r="C14" s="82" t="s">
        <v>97</v>
      </c>
      <c r="D14" s="82">
        <f>H14</f>
        <v>116.39</v>
      </c>
      <c r="E14" s="82"/>
      <c r="F14" s="84" t="s">
        <v>98</v>
      </c>
      <c r="G14" s="82" t="s">
        <v>97</v>
      </c>
      <c r="H14" s="82">
        <v>116.39</v>
      </c>
      <c r="I14" s="82"/>
      <c r="J14" s="82"/>
    </row>
    <row r="15" spans="1:10" ht="25.5" customHeight="1">
      <c r="A15" s="83"/>
      <c r="B15" s="81" t="s">
        <v>99</v>
      </c>
      <c r="C15" s="82" t="s">
        <v>100</v>
      </c>
      <c r="D15" s="82">
        <f>H16+H15</f>
        <v>26.16</v>
      </c>
      <c r="E15" s="82"/>
      <c r="F15" s="84" t="s">
        <v>101</v>
      </c>
      <c r="G15" s="85" t="s">
        <v>102</v>
      </c>
      <c r="H15" s="85">
        <v>22.32</v>
      </c>
      <c r="I15" s="82"/>
      <c r="J15" s="82"/>
    </row>
    <row r="16" spans="1:10" ht="25.5" customHeight="1">
      <c r="A16" s="83"/>
      <c r="B16" s="81"/>
      <c r="C16" s="82"/>
      <c r="D16" s="82"/>
      <c r="E16" s="82"/>
      <c r="F16" s="84">
        <v>99</v>
      </c>
      <c r="G16" s="82" t="s">
        <v>100</v>
      </c>
      <c r="H16" s="82">
        <v>3.84</v>
      </c>
      <c r="I16" s="82"/>
      <c r="J16" s="82"/>
    </row>
    <row r="17" spans="1:10" ht="25.5" customHeight="1">
      <c r="A17" s="86" t="s">
        <v>103</v>
      </c>
      <c r="B17" s="80"/>
      <c r="C17" s="82" t="s">
        <v>104</v>
      </c>
      <c r="D17" s="82">
        <f>SUM(D18:D29)</f>
        <v>127.67</v>
      </c>
      <c r="E17" s="87" t="s">
        <v>105</v>
      </c>
      <c r="F17" s="80"/>
      <c r="G17" s="82" t="s">
        <v>104</v>
      </c>
      <c r="H17" s="82"/>
      <c r="I17" s="82">
        <f>SUM(I18:I30)</f>
        <v>127.67</v>
      </c>
      <c r="J17" s="82"/>
    </row>
    <row r="18" spans="1:10" ht="25.5" customHeight="1">
      <c r="A18" s="83"/>
      <c r="B18" s="81" t="s">
        <v>83</v>
      </c>
      <c r="C18" s="82" t="s">
        <v>106</v>
      </c>
      <c r="D18" s="82">
        <f>I18+I19+I20+I21+I22+I23+I24+I25</f>
        <v>80.67</v>
      </c>
      <c r="E18" s="82"/>
      <c r="F18" s="81" t="s">
        <v>83</v>
      </c>
      <c r="G18" s="82" t="s">
        <v>107</v>
      </c>
      <c r="H18" s="88"/>
      <c r="I18" s="82">
        <v>2.17</v>
      </c>
      <c r="J18" s="82"/>
    </row>
    <row r="19" spans="1:10" ht="25.5" customHeight="1">
      <c r="A19" s="83"/>
      <c r="B19" s="81"/>
      <c r="C19" s="82"/>
      <c r="D19" s="82"/>
      <c r="E19" s="82"/>
      <c r="F19" s="81" t="s">
        <v>86</v>
      </c>
      <c r="G19" s="82" t="s">
        <v>108</v>
      </c>
      <c r="H19" s="88"/>
      <c r="I19" s="82">
        <v>1.03</v>
      </c>
      <c r="J19" s="82"/>
    </row>
    <row r="20" spans="1:10" ht="25.5" customHeight="1">
      <c r="A20" s="83"/>
      <c r="B20" s="81"/>
      <c r="C20" s="82"/>
      <c r="D20" s="82"/>
      <c r="E20" s="82"/>
      <c r="F20" s="81" t="s">
        <v>109</v>
      </c>
      <c r="G20" s="82" t="s">
        <v>110</v>
      </c>
      <c r="H20" s="88"/>
      <c r="I20" s="82">
        <v>4.5</v>
      </c>
      <c r="J20" s="82"/>
    </row>
    <row r="21" spans="1:10" ht="25.5" customHeight="1">
      <c r="A21" s="83"/>
      <c r="B21" s="81"/>
      <c r="C21" s="82"/>
      <c r="D21" s="82"/>
      <c r="E21" s="82"/>
      <c r="F21" s="84" t="s">
        <v>111</v>
      </c>
      <c r="G21" s="85" t="s">
        <v>112</v>
      </c>
      <c r="H21" s="88"/>
      <c r="I21" s="85">
        <v>5.8</v>
      </c>
      <c r="J21" s="88"/>
    </row>
    <row r="22" spans="1:10" ht="25.5" customHeight="1">
      <c r="A22" s="83"/>
      <c r="B22" s="81"/>
      <c r="C22" s="82"/>
      <c r="D22" s="82"/>
      <c r="E22" s="82"/>
      <c r="F22" s="84" t="s">
        <v>91</v>
      </c>
      <c r="G22" s="85" t="s">
        <v>113</v>
      </c>
      <c r="H22" s="88"/>
      <c r="I22" s="85">
        <v>1.21</v>
      </c>
      <c r="J22" s="88"/>
    </row>
    <row r="23" spans="1:10" ht="25.5" customHeight="1">
      <c r="A23" s="83"/>
      <c r="B23" s="81"/>
      <c r="C23" s="82"/>
      <c r="D23" s="82"/>
      <c r="E23" s="82"/>
      <c r="F23" s="84" t="s">
        <v>114</v>
      </c>
      <c r="G23" s="85" t="s">
        <v>115</v>
      </c>
      <c r="H23" s="88"/>
      <c r="I23" s="85">
        <v>45.73</v>
      </c>
      <c r="J23" s="88"/>
    </row>
    <row r="24" spans="1:10" ht="25.5" customHeight="1">
      <c r="A24" s="83"/>
      <c r="B24" s="81"/>
      <c r="C24" s="82"/>
      <c r="D24" s="82"/>
      <c r="E24" s="82"/>
      <c r="F24" s="84" t="s">
        <v>116</v>
      </c>
      <c r="G24" s="85" t="s">
        <v>117</v>
      </c>
      <c r="H24" s="88"/>
      <c r="I24" s="85">
        <v>19.64</v>
      </c>
      <c r="J24" s="88"/>
    </row>
    <row r="25" spans="1:10" ht="25.5" customHeight="1">
      <c r="A25" s="83"/>
      <c r="B25" s="81"/>
      <c r="C25" s="82"/>
      <c r="D25" s="82"/>
      <c r="E25" s="82"/>
      <c r="F25" s="84" t="s">
        <v>118</v>
      </c>
      <c r="G25" s="85" t="s">
        <v>119</v>
      </c>
      <c r="H25" s="88"/>
      <c r="I25" s="85">
        <v>0.59</v>
      </c>
      <c r="J25" s="88"/>
    </row>
    <row r="26" spans="1:10" ht="25.5" customHeight="1">
      <c r="A26" s="89"/>
      <c r="B26" s="86" t="s">
        <v>101</v>
      </c>
      <c r="C26" s="21" t="s">
        <v>120</v>
      </c>
      <c r="D26" s="85">
        <f>I26</f>
        <v>9.72</v>
      </c>
      <c r="E26" s="88"/>
      <c r="F26" s="84" t="s">
        <v>121</v>
      </c>
      <c r="G26" s="85" t="s">
        <v>120</v>
      </c>
      <c r="H26" s="88"/>
      <c r="I26" s="85">
        <v>9.72</v>
      </c>
      <c r="J26" s="88"/>
    </row>
    <row r="27" spans="1:10" ht="25.5" customHeight="1">
      <c r="A27" s="89"/>
      <c r="B27" s="86" t="s">
        <v>91</v>
      </c>
      <c r="C27" s="85" t="s">
        <v>122</v>
      </c>
      <c r="D27" s="85">
        <f>I27</f>
        <v>33.74</v>
      </c>
      <c r="E27" s="88"/>
      <c r="F27" s="84" t="s">
        <v>123</v>
      </c>
      <c r="G27" s="85" t="s">
        <v>122</v>
      </c>
      <c r="H27" s="88"/>
      <c r="I27" s="85">
        <v>33.74</v>
      </c>
      <c r="J27" s="88"/>
    </row>
    <row r="28" spans="1:10" ht="25.5" customHeight="1">
      <c r="A28" s="89"/>
      <c r="B28" s="86" t="s">
        <v>124</v>
      </c>
      <c r="C28" s="85" t="s">
        <v>125</v>
      </c>
      <c r="D28" s="85">
        <f>I28</f>
        <v>3.03</v>
      </c>
      <c r="E28" s="88"/>
      <c r="F28" s="84" t="s">
        <v>98</v>
      </c>
      <c r="G28" s="85" t="s">
        <v>125</v>
      </c>
      <c r="H28" s="88"/>
      <c r="I28" s="85">
        <v>3.03</v>
      </c>
      <c r="J28" s="88"/>
    </row>
    <row r="29" spans="1:10" ht="25.5" customHeight="1">
      <c r="A29" s="89"/>
      <c r="B29" s="86" t="s">
        <v>99</v>
      </c>
      <c r="C29" s="85" t="s">
        <v>126</v>
      </c>
      <c r="D29" s="85">
        <f>I29</f>
        <v>0.51</v>
      </c>
      <c r="E29" s="88"/>
      <c r="F29" s="84" t="s">
        <v>99</v>
      </c>
      <c r="G29" s="85" t="s">
        <v>126</v>
      </c>
      <c r="H29" s="88"/>
      <c r="I29" s="85">
        <v>0.51</v>
      </c>
      <c r="J29" s="88"/>
    </row>
    <row r="30" spans="1:10" ht="25.5" customHeight="1">
      <c r="A30" s="89">
        <v>509</v>
      </c>
      <c r="B30" s="80"/>
      <c r="C30" s="85" t="s">
        <v>127</v>
      </c>
      <c r="D30" s="90">
        <f>D31</f>
        <v>33.91</v>
      </c>
      <c r="E30" s="88">
        <v>303</v>
      </c>
      <c r="F30" s="83"/>
      <c r="G30" s="85" t="s">
        <v>127</v>
      </c>
      <c r="H30" s="89">
        <f>SUM(H31:H32)</f>
        <v>33.91</v>
      </c>
      <c r="I30" s="88"/>
      <c r="J30" s="88"/>
    </row>
    <row r="31" spans="1:10" ht="25.5" customHeight="1">
      <c r="A31" s="89"/>
      <c r="B31" s="80"/>
      <c r="C31" s="21" t="s">
        <v>128</v>
      </c>
      <c r="D31" s="90">
        <f>H31+H32</f>
        <v>33.91</v>
      </c>
      <c r="E31" s="90"/>
      <c r="F31" s="83"/>
      <c r="G31" s="85" t="s">
        <v>129</v>
      </c>
      <c r="H31" s="89">
        <v>33.91</v>
      </c>
      <c r="I31" s="88"/>
      <c r="J31" s="88"/>
    </row>
    <row r="32" spans="1:10" ht="25.5" customHeight="1">
      <c r="A32" s="89"/>
      <c r="B32" s="80"/>
      <c r="C32" s="90"/>
      <c r="D32" s="90"/>
      <c r="E32" s="90"/>
      <c r="F32" s="84" t="s">
        <v>99</v>
      </c>
      <c r="G32" s="85" t="s">
        <v>128</v>
      </c>
      <c r="H32" s="89">
        <v>0</v>
      </c>
      <c r="I32" s="88"/>
      <c r="J32" s="88"/>
    </row>
    <row r="33" spans="1:10" ht="25.5" customHeight="1">
      <c r="A33" s="39"/>
      <c r="B33" s="91" t="s">
        <v>7</v>
      </c>
      <c r="C33" s="91"/>
      <c r="D33" s="39">
        <f>D30+D17+D6</f>
        <v>1522.17</v>
      </c>
      <c r="E33" s="39"/>
      <c r="F33" s="91"/>
      <c r="G33" s="39"/>
      <c r="H33" s="39">
        <f>H30+H6</f>
        <v>1394.5</v>
      </c>
      <c r="I33" s="39">
        <f>I17</f>
        <v>127.67</v>
      </c>
      <c r="J33" s="39"/>
    </row>
    <row r="34" ht="19.5" customHeight="1">
      <c r="F34" s="92"/>
    </row>
    <row r="35" ht="19.5" customHeight="1">
      <c r="F35" s="92"/>
    </row>
    <row r="36" ht="19.5" customHeight="1">
      <c r="F36" s="92"/>
    </row>
    <row r="37" ht="19.5" customHeight="1">
      <c r="F37" s="92"/>
    </row>
    <row r="38" ht="19.5" customHeight="1">
      <c r="F38" s="92"/>
    </row>
    <row r="39" ht="19.5" customHeight="1">
      <c r="F39" s="92"/>
    </row>
    <row r="40" ht="19.5" customHeight="1">
      <c r="F40" s="92"/>
    </row>
    <row r="41" ht="19.5" customHeight="1">
      <c r="F41" s="92"/>
    </row>
    <row r="42" ht="19.5" customHeight="1">
      <c r="F42" s="92"/>
    </row>
    <row r="43" ht="19.5" customHeight="1">
      <c r="F43" s="92"/>
    </row>
    <row r="44" ht="19.5" customHeight="1">
      <c r="F44" s="92"/>
    </row>
    <row r="45" ht="19.5" customHeight="1">
      <c r="F45" s="92"/>
    </row>
    <row r="46" ht="19.5" customHeight="1">
      <c r="F46" s="92"/>
    </row>
    <row r="47" ht="19.5" customHeight="1">
      <c r="F47" s="92"/>
    </row>
    <row r="48" ht="19.5" customHeight="1">
      <c r="F48" s="92"/>
    </row>
    <row r="49" ht="19.5" customHeight="1">
      <c r="F49" s="92"/>
    </row>
    <row r="50" ht="19.5" customHeight="1">
      <c r="F50" s="92"/>
    </row>
    <row r="51" ht="19.5" customHeight="1">
      <c r="F51" s="92"/>
    </row>
    <row r="52" ht="19.5" customHeight="1">
      <c r="F52" s="92"/>
    </row>
    <row r="53" ht="19.5" customHeight="1">
      <c r="F53" s="92"/>
    </row>
    <row r="54" ht="19.5" customHeight="1">
      <c r="F54" s="92"/>
    </row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36">
    <mergeCell ref="A1:J1"/>
    <mergeCell ref="A2:E2"/>
    <mergeCell ref="A3:D3"/>
    <mergeCell ref="E3:I3"/>
    <mergeCell ref="A4:B4"/>
    <mergeCell ref="E4:F4"/>
    <mergeCell ref="B33:C33"/>
    <mergeCell ref="A7:A9"/>
    <mergeCell ref="A10:A13"/>
    <mergeCell ref="A15:A16"/>
    <mergeCell ref="A18:A25"/>
    <mergeCell ref="B7:B9"/>
    <mergeCell ref="B10:B13"/>
    <mergeCell ref="B15:B16"/>
    <mergeCell ref="B18:B25"/>
    <mergeCell ref="C4:C5"/>
    <mergeCell ref="C7:C9"/>
    <mergeCell ref="C10:C13"/>
    <mergeCell ref="C15:C16"/>
    <mergeCell ref="C18:C25"/>
    <mergeCell ref="C31:C32"/>
    <mergeCell ref="D4:D5"/>
    <mergeCell ref="D7:D9"/>
    <mergeCell ref="D10:D13"/>
    <mergeCell ref="D15:D16"/>
    <mergeCell ref="D18:D25"/>
    <mergeCell ref="D31:D32"/>
    <mergeCell ref="E7:E9"/>
    <mergeCell ref="E10:E13"/>
    <mergeCell ref="E15:E16"/>
    <mergeCell ref="E18:E25"/>
    <mergeCell ref="E31:E32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I9" sqref="I9"/>
    </sheetView>
  </sheetViews>
  <sheetFormatPr defaultColWidth="9.00390625" defaultRowHeight="13.5"/>
  <cols>
    <col min="1" max="8" width="6.875" style="0" customWidth="1"/>
    <col min="9" max="9" width="9.625" style="0" customWidth="1"/>
    <col min="10" max="10" width="6.875" style="0" customWidth="1"/>
    <col min="11" max="11" width="8.25390625" style="0" customWidth="1"/>
    <col min="12" max="12" width="8.75390625" style="0" customWidth="1"/>
    <col min="13" max="18" width="6.875" style="0" customWidth="1"/>
  </cols>
  <sheetData>
    <row r="1" spans="1:18" ht="30" customHeight="1">
      <c r="A1" s="31" t="s">
        <v>130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20.25" customHeight="1">
      <c r="A2" s="67"/>
      <c r="B2" s="68"/>
      <c r="C2" s="68"/>
      <c r="D2" s="68"/>
      <c r="E2" s="68"/>
      <c r="F2" s="68"/>
      <c r="G2" s="67"/>
      <c r="H2" s="68"/>
      <c r="I2" s="68"/>
      <c r="J2" s="68"/>
      <c r="K2" s="68"/>
      <c r="L2" s="68"/>
      <c r="M2" s="68"/>
      <c r="N2" s="68"/>
      <c r="O2" s="68"/>
      <c r="P2" s="68"/>
      <c r="Q2" s="5" t="s">
        <v>2</v>
      </c>
      <c r="R2" s="5"/>
    </row>
    <row r="3" spans="1:18" ht="48.75" customHeight="1">
      <c r="A3" s="69" t="s">
        <v>131</v>
      </c>
      <c r="B3" s="69"/>
      <c r="C3" s="69"/>
      <c r="D3" s="69"/>
      <c r="E3" s="69"/>
      <c r="F3" s="69"/>
      <c r="G3" s="69" t="s">
        <v>132</v>
      </c>
      <c r="H3" s="69"/>
      <c r="I3" s="69"/>
      <c r="J3" s="69"/>
      <c r="K3" s="69"/>
      <c r="L3" s="69"/>
      <c r="M3" s="69" t="s">
        <v>133</v>
      </c>
      <c r="N3" s="69"/>
      <c r="O3" s="69"/>
      <c r="P3" s="69"/>
      <c r="Q3" s="69"/>
      <c r="R3" s="69"/>
    </row>
    <row r="4" spans="1:18" ht="48.75" customHeight="1">
      <c r="A4" s="8" t="s">
        <v>7</v>
      </c>
      <c r="B4" s="6" t="s">
        <v>134</v>
      </c>
      <c r="C4" s="8" t="s">
        <v>135</v>
      </c>
      <c r="D4" s="8"/>
      <c r="E4" s="8"/>
      <c r="F4" s="6" t="s">
        <v>136</v>
      </c>
      <c r="G4" s="8" t="s">
        <v>7</v>
      </c>
      <c r="H4" s="6" t="s">
        <v>134</v>
      </c>
      <c r="I4" s="8" t="s">
        <v>135</v>
      </c>
      <c r="J4" s="8"/>
      <c r="K4" s="8"/>
      <c r="L4" s="6" t="s">
        <v>136</v>
      </c>
      <c r="M4" s="8" t="s">
        <v>7</v>
      </c>
      <c r="N4" s="6" t="s">
        <v>134</v>
      </c>
      <c r="O4" s="8" t="s">
        <v>135</v>
      </c>
      <c r="P4" s="8"/>
      <c r="Q4" s="8"/>
      <c r="R4" s="6" t="s">
        <v>136</v>
      </c>
    </row>
    <row r="5" spans="1:18" ht="52.5" customHeight="1">
      <c r="A5" s="8"/>
      <c r="B5" s="6"/>
      <c r="C5" s="6" t="s">
        <v>33</v>
      </c>
      <c r="D5" s="6" t="s">
        <v>137</v>
      </c>
      <c r="E5" s="6" t="s">
        <v>138</v>
      </c>
      <c r="F5" s="6"/>
      <c r="G5" s="8"/>
      <c r="H5" s="6"/>
      <c r="I5" s="6" t="s">
        <v>33</v>
      </c>
      <c r="J5" s="6" t="s">
        <v>137</v>
      </c>
      <c r="K5" s="6" t="s">
        <v>138</v>
      </c>
      <c r="L5" s="6"/>
      <c r="M5" s="8"/>
      <c r="N5" s="6"/>
      <c r="O5" s="6" t="s">
        <v>33</v>
      </c>
      <c r="P5" s="6" t="s">
        <v>137</v>
      </c>
      <c r="Q5" s="6" t="s">
        <v>138</v>
      </c>
      <c r="R5" s="6"/>
    </row>
    <row r="6" spans="1:18" s="66" customFormat="1" ht="43.5" customHeight="1">
      <c r="A6" s="70">
        <f>F6+C6+B6</f>
        <v>45.74</v>
      </c>
      <c r="B6" s="70">
        <v>0</v>
      </c>
      <c r="C6" s="70">
        <f>D6+E6</f>
        <v>36.13</v>
      </c>
      <c r="D6" s="70">
        <v>0</v>
      </c>
      <c r="E6" s="70">
        <v>36.13</v>
      </c>
      <c r="F6" s="70">
        <v>9.61</v>
      </c>
      <c r="G6" s="70">
        <f>H6+I6+L6</f>
        <v>31.92</v>
      </c>
      <c r="H6" s="70">
        <v>0</v>
      </c>
      <c r="I6" s="70">
        <f>K6</f>
        <v>31.92</v>
      </c>
      <c r="J6" s="70">
        <v>0</v>
      </c>
      <c r="K6" s="70">
        <v>31.92</v>
      </c>
      <c r="L6" s="70">
        <v>0</v>
      </c>
      <c r="M6" s="70">
        <f>O6+N6+R6</f>
        <v>43.46</v>
      </c>
      <c r="N6" s="70">
        <v>0</v>
      </c>
      <c r="O6" s="70">
        <f>P6+Q6</f>
        <v>33.74</v>
      </c>
      <c r="P6" s="70">
        <v>0</v>
      </c>
      <c r="Q6" s="70">
        <v>33.74</v>
      </c>
      <c r="R6" s="70">
        <v>9.72</v>
      </c>
    </row>
    <row r="7" spans="1:18" ht="43.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</row>
    <row r="8" spans="1:18" ht="43.5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</row>
    <row r="9" spans="1:18" ht="43.5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</row>
    <row r="10" spans="1:18" ht="43.5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pans="1:12" ht="18.75">
      <c r="A11" s="72" t="s">
        <v>139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 ht="18.75">
      <c r="A12" s="48" t="s">
        <v>140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D11" sqref="D11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31" t="s">
        <v>141</v>
      </c>
      <c r="B1" s="31"/>
      <c r="C1" s="31"/>
      <c r="D1" s="31"/>
      <c r="E1" s="31"/>
      <c r="F1" s="31"/>
    </row>
    <row r="2" spans="1:6" ht="21" customHeight="1">
      <c r="A2" s="61" t="s">
        <v>142</v>
      </c>
      <c r="E2" s="5" t="s">
        <v>2</v>
      </c>
      <c r="F2" s="5"/>
    </row>
    <row r="3" spans="1:6" ht="40.5" customHeight="1">
      <c r="A3" s="62" t="s">
        <v>31</v>
      </c>
      <c r="B3" s="62" t="s">
        <v>143</v>
      </c>
      <c r="C3" s="62" t="s">
        <v>144</v>
      </c>
      <c r="D3" s="62" t="s">
        <v>145</v>
      </c>
      <c r="E3" s="62"/>
      <c r="F3" s="62"/>
    </row>
    <row r="4" spans="1:6" ht="31.5" customHeight="1">
      <c r="A4" s="62"/>
      <c r="B4" s="62"/>
      <c r="C4" s="62"/>
      <c r="D4" s="62" t="s">
        <v>7</v>
      </c>
      <c r="E4" s="62" t="s">
        <v>34</v>
      </c>
      <c r="F4" s="62" t="s">
        <v>35</v>
      </c>
    </row>
    <row r="5" spans="1:6" ht="27" customHeight="1">
      <c r="A5" s="63"/>
      <c r="B5" s="63"/>
      <c r="C5" s="63"/>
      <c r="D5" s="63"/>
      <c r="E5" s="63"/>
      <c r="F5" s="63"/>
    </row>
    <row r="6" spans="1:6" ht="27" customHeight="1">
      <c r="A6" s="63"/>
      <c r="B6" s="63"/>
      <c r="C6" s="63"/>
      <c r="D6" s="63"/>
      <c r="E6" s="63"/>
      <c r="F6" s="63"/>
    </row>
    <row r="7" spans="1:6" ht="27" customHeight="1">
      <c r="A7" s="63"/>
      <c r="B7" s="63"/>
      <c r="C7" s="63"/>
      <c r="D7" s="63"/>
      <c r="E7" s="63"/>
      <c r="F7" s="63"/>
    </row>
    <row r="8" spans="1:6" ht="27" customHeight="1">
      <c r="A8" s="63"/>
      <c r="B8" s="63"/>
      <c r="C8" s="63"/>
      <c r="D8" s="63"/>
      <c r="E8" s="63"/>
      <c r="F8" s="63"/>
    </row>
    <row r="9" spans="1:6" ht="27" customHeight="1">
      <c r="A9" s="63"/>
      <c r="B9" s="63"/>
      <c r="C9" s="63"/>
      <c r="D9" s="63"/>
      <c r="E9" s="63"/>
      <c r="F9" s="63"/>
    </row>
    <row r="10" spans="1:6" ht="27" customHeight="1">
      <c r="A10" s="63"/>
      <c r="B10" s="63"/>
      <c r="C10" s="63"/>
      <c r="D10" s="63"/>
      <c r="E10" s="63"/>
      <c r="F10" s="63"/>
    </row>
    <row r="11" spans="1:6" ht="27" customHeight="1">
      <c r="A11" s="63"/>
      <c r="B11" s="63"/>
      <c r="C11" s="63"/>
      <c r="D11" s="63"/>
      <c r="E11" s="63"/>
      <c r="F11" s="63"/>
    </row>
    <row r="12" spans="1:6" ht="27" customHeight="1">
      <c r="A12" s="63"/>
      <c r="B12" s="63"/>
      <c r="C12" s="63"/>
      <c r="D12" s="63"/>
      <c r="E12" s="63"/>
      <c r="F12" s="63"/>
    </row>
    <row r="13" spans="1:6" ht="27" customHeight="1">
      <c r="A13" s="63"/>
      <c r="B13" s="63"/>
      <c r="C13" s="63"/>
      <c r="D13" s="63"/>
      <c r="E13" s="63"/>
      <c r="F13" s="63"/>
    </row>
    <row r="14" spans="1:6" ht="27" customHeight="1">
      <c r="A14" s="63"/>
      <c r="B14" s="63"/>
      <c r="C14" s="63"/>
      <c r="D14" s="63"/>
      <c r="E14" s="63"/>
      <c r="F14" s="63"/>
    </row>
    <row r="15" spans="1:6" ht="27" customHeight="1">
      <c r="A15" s="63"/>
      <c r="B15" s="63"/>
      <c r="C15" s="63"/>
      <c r="D15" s="63"/>
      <c r="E15" s="63"/>
      <c r="F15" s="63"/>
    </row>
    <row r="16" spans="1:6" ht="27" customHeight="1">
      <c r="A16" s="63"/>
      <c r="B16" s="63"/>
      <c r="C16" s="63"/>
      <c r="D16" s="63"/>
      <c r="E16" s="63"/>
      <c r="F16" s="63"/>
    </row>
    <row r="17" spans="1:6" ht="27" customHeight="1">
      <c r="A17" s="63"/>
      <c r="B17" s="63"/>
      <c r="C17" s="63"/>
      <c r="D17" s="63"/>
      <c r="E17" s="63"/>
      <c r="F17" s="63"/>
    </row>
    <row r="18" spans="1:6" ht="27" customHeight="1">
      <c r="A18" s="63"/>
      <c r="B18" s="63"/>
      <c r="C18" s="63"/>
      <c r="D18" s="63"/>
      <c r="E18" s="63"/>
      <c r="F18" s="63"/>
    </row>
    <row r="19" spans="1:6" ht="27" customHeight="1">
      <c r="A19" s="63"/>
      <c r="B19" s="63"/>
      <c r="C19" s="63"/>
      <c r="D19" s="63"/>
      <c r="E19" s="63"/>
      <c r="F19" s="63"/>
    </row>
    <row r="20" spans="1:6" ht="27" customHeight="1">
      <c r="A20" s="8" t="s">
        <v>7</v>
      </c>
      <c r="B20" s="8"/>
      <c r="C20" s="63"/>
      <c r="D20" s="63"/>
      <c r="E20" s="63"/>
      <c r="F20" s="63"/>
    </row>
    <row r="21" spans="1:6" ht="18.75">
      <c r="A21" s="48" t="s">
        <v>139</v>
      </c>
      <c r="B21" s="48"/>
      <c r="C21" s="48"/>
      <c r="D21" s="48"/>
      <c r="E21" s="48"/>
      <c r="F21" s="48"/>
    </row>
    <row r="22" spans="1:6" ht="18.75">
      <c r="A22" s="48" t="s">
        <v>140</v>
      </c>
      <c r="B22" s="48"/>
      <c r="C22" s="48"/>
      <c r="D22" s="48"/>
      <c r="E22" s="48"/>
      <c r="F22" s="48"/>
    </row>
    <row r="23" spans="1:6" ht="21" customHeight="1">
      <c r="A23" s="64" t="s">
        <v>146</v>
      </c>
      <c r="B23" s="65"/>
      <c r="C23" s="65"/>
      <c r="D23" s="65"/>
      <c r="E23" s="65"/>
      <c r="F23" s="65"/>
    </row>
  </sheetData>
  <sheetProtection/>
  <mergeCells count="10">
    <mergeCell ref="A1:F1"/>
    <mergeCell ref="E2:F2"/>
    <mergeCell ref="D3:F3"/>
    <mergeCell ref="A20:B20"/>
    <mergeCell ref="A21:F21"/>
    <mergeCell ref="A22:F22"/>
    <mergeCell ref="A23:F23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3" sqref="D13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28" customWidth="1"/>
  </cols>
  <sheetData>
    <row r="1" spans="1:4" ht="33.75" customHeight="1">
      <c r="A1" s="31" t="s">
        <v>147</v>
      </c>
      <c r="B1" s="31"/>
      <c r="C1" s="31"/>
      <c r="D1" s="32"/>
    </row>
    <row r="2" spans="1:4" ht="21" customHeight="1">
      <c r="A2" s="55"/>
      <c r="D2" s="56" t="s">
        <v>2</v>
      </c>
    </row>
    <row r="3" spans="1:4" ht="27.75" customHeight="1">
      <c r="A3" s="57" t="s">
        <v>3</v>
      </c>
      <c r="B3" s="57"/>
      <c r="C3" s="57" t="s">
        <v>4</v>
      </c>
      <c r="D3" s="58"/>
    </row>
    <row r="4" spans="1:4" ht="27.75" customHeight="1">
      <c r="A4" s="6" t="s">
        <v>5</v>
      </c>
      <c r="B4" s="6" t="s">
        <v>6</v>
      </c>
      <c r="C4" s="6" t="s">
        <v>5</v>
      </c>
      <c r="D4" s="59" t="s">
        <v>6</v>
      </c>
    </row>
    <row r="5" spans="1:4" ht="27.75" customHeight="1">
      <c r="A5" s="60" t="s">
        <v>148</v>
      </c>
      <c r="B5" s="6">
        <v>1693.87</v>
      </c>
      <c r="C5" s="60" t="s">
        <v>149</v>
      </c>
      <c r="D5" s="59">
        <v>10</v>
      </c>
    </row>
    <row r="6" spans="1:4" ht="27.75" customHeight="1">
      <c r="A6" s="60" t="s">
        <v>150</v>
      </c>
      <c r="B6" s="6"/>
      <c r="C6" s="60" t="s">
        <v>151</v>
      </c>
      <c r="D6" s="59">
        <v>64.8</v>
      </c>
    </row>
    <row r="7" spans="1:4" ht="27.75" customHeight="1">
      <c r="A7" s="60" t="s">
        <v>152</v>
      </c>
      <c r="B7" s="6"/>
      <c r="C7" s="60" t="s">
        <v>153</v>
      </c>
      <c r="D7" s="59">
        <v>142.89</v>
      </c>
    </row>
    <row r="8" spans="1:4" ht="27.75" customHeight="1">
      <c r="A8" s="60" t="s">
        <v>154</v>
      </c>
      <c r="B8" s="6"/>
      <c r="C8" s="60" t="s">
        <v>155</v>
      </c>
      <c r="D8" s="59">
        <v>93.75</v>
      </c>
    </row>
    <row r="9" spans="1:4" ht="27.75" customHeight="1">
      <c r="A9" s="60" t="s">
        <v>156</v>
      </c>
      <c r="B9" s="6"/>
      <c r="C9" s="60" t="s">
        <v>157</v>
      </c>
      <c r="D9" s="59">
        <v>1528.02</v>
      </c>
    </row>
    <row r="10" spans="1:4" ht="27.75" customHeight="1">
      <c r="A10" s="60"/>
      <c r="B10" s="6"/>
      <c r="C10" s="60" t="s">
        <v>158</v>
      </c>
      <c r="D10" s="59">
        <v>132.39</v>
      </c>
    </row>
    <row r="11" spans="1:4" ht="27.75" customHeight="1">
      <c r="A11" s="60"/>
      <c r="B11" s="6"/>
      <c r="C11" s="60" t="s">
        <v>159</v>
      </c>
      <c r="D11" s="59">
        <v>385.41</v>
      </c>
    </row>
    <row r="12" spans="1:4" ht="27.75" customHeight="1">
      <c r="A12" s="60"/>
      <c r="B12" s="6"/>
      <c r="C12" s="60" t="s">
        <v>160</v>
      </c>
      <c r="D12" s="59">
        <v>392.54</v>
      </c>
    </row>
    <row r="13" spans="1:4" s="1" customFormat="1" ht="27.75" customHeight="1">
      <c r="A13" s="6" t="s">
        <v>161</v>
      </c>
      <c r="B13" s="6">
        <f>SUM(B5:B9)</f>
        <v>1693.87</v>
      </c>
      <c r="C13" s="6" t="s">
        <v>162</v>
      </c>
      <c r="D13" s="59">
        <f>SUM(D5:D12)</f>
        <v>2749.7999999999997</v>
      </c>
    </row>
    <row r="14" spans="1:4" ht="27.75" customHeight="1">
      <c r="A14" s="6" t="s">
        <v>163</v>
      </c>
      <c r="B14" s="6"/>
      <c r="C14" s="6"/>
      <c r="D14" s="59"/>
    </row>
    <row r="15" spans="1:4" s="1" customFormat="1" ht="27.75" customHeight="1">
      <c r="A15" s="6" t="s">
        <v>164</v>
      </c>
      <c r="B15" s="6">
        <v>1255.93</v>
      </c>
      <c r="C15" s="6" t="s">
        <v>165</v>
      </c>
      <c r="D15" s="59"/>
    </row>
    <row r="16" spans="1:4" ht="27.75" customHeight="1">
      <c r="A16" s="6"/>
      <c r="B16" s="6"/>
      <c r="C16" s="6"/>
      <c r="D16" s="59"/>
    </row>
    <row r="17" spans="1:4" s="27" customFormat="1" ht="27.75" customHeight="1">
      <c r="A17" s="57" t="s">
        <v>24</v>
      </c>
      <c r="B17" s="57">
        <f>B15+B13</f>
        <v>2949.8</v>
      </c>
      <c r="C17" s="57" t="s">
        <v>25</v>
      </c>
      <c r="D17" s="58">
        <f>D13+D15</f>
        <v>2749.7999999999997</v>
      </c>
    </row>
  </sheetData>
  <sheetProtection/>
  <mergeCells count="3">
    <mergeCell ref="A1:D1"/>
    <mergeCell ref="A3:B3"/>
    <mergeCell ref="C3:D3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 topLeftCell="A25">
      <selection activeCell="F7" sqref="F7"/>
    </sheetView>
  </sheetViews>
  <sheetFormatPr defaultColWidth="9.00390625" defaultRowHeight="27.75" customHeight="1"/>
  <cols>
    <col min="1" max="1" width="9.25390625" style="0" bestFit="1" customWidth="1"/>
    <col min="2" max="2" width="36.625" style="0" customWidth="1"/>
    <col min="3" max="3" width="12.625" style="28" customWidth="1"/>
    <col min="4" max="4" width="9.375" style="29" bestFit="1" customWidth="1"/>
    <col min="5" max="5" width="10.625" style="3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31" t="s">
        <v>166</v>
      </c>
      <c r="B1" s="31"/>
      <c r="C1" s="32"/>
      <c r="D1" s="32"/>
      <c r="E1" s="33"/>
      <c r="F1" s="31"/>
      <c r="G1" s="31"/>
      <c r="H1" s="31"/>
      <c r="I1" s="31"/>
      <c r="J1" s="31"/>
      <c r="K1" s="31"/>
      <c r="L1" s="31"/>
    </row>
    <row r="2" spans="1:12" ht="27.75" customHeight="1">
      <c r="A2" s="34" t="s">
        <v>167</v>
      </c>
      <c r="K2" s="52" t="s">
        <v>2</v>
      </c>
      <c r="L2" s="52"/>
    </row>
    <row r="3" spans="1:12" ht="41.25" customHeight="1">
      <c r="A3" s="6" t="s">
        <v>168</v>
      </c>
      <c r="B3" s="6"/>
      <c r="C3" s="35" t="s">
        <v>7</v>
      </c>
      <c r="D3" s="35" t="s">
        <v>164</v>
      </c>
      <c r="E3" s="35" t="s">
        <v>169</v>
      </c>
      <c r="F3" s="7" t="s">
        <v>170</v>
      </c>
      <c r="G3" s="7" t="s">
        <v>171</v>
      </c>
      <c r="H3" s="7" t="s">
        <v>172</v>
      </c>
      <c r="I3" s="7" t="s">
        <v>173</v>
      </c>
      <c r="J3" s="7" t="s">
        <v>174</v>
      </c>
      <c r="K3" s="7" t="s">
        <v>175</v>
      </c>
      <c r="L3" s="7" t="s">
        <v>163</v>
      </c>
    </row>
    <row r="4" spans="1:12" ht="27.75" customHeight="1">
      <c r="A4" s="8" t="s">
        <v>31</v>
      </c>
      <c r="B4" s="8" t="s">
        <v>32</v>
      </c>
      <c r="C4" s="36"/>
      <c r="D4" s="36"/>
      <c r="E4" s="36"/>
      <c r="F4" s="9"/>
      <c r="G4" s="9"/>
      <c r="H4" s="9"/>
      <c r="I4" s="9"/>
      <c r="J4" s="9"/>
      <c r="K4" s="9"/>
      <c r="L4" s="9"/>
    </row>
    <row r="5" spans="1:12" s="27" customFormat="1" ht="21.75" customHeight="1">
      <c r="A5" s="10">
        <v>201</v>
      </c>
      <c r="B5" s="10" t="s">
        <v>176</v>
      </c>
      <c r="C5" s="11">
        <f>D5+E5</f>
        <v>10</v>
      </c>
      <c r="D5" s="11">
        <f>D6</f>
        <v>10</v>
      </c>
      <c r="E5" s="37"/>
      <c r="F5" s="38"/>
      <c r="G5" s="38"/>
      <c r="H5" s="38"/>
      <c r="I5" s="38"/>
      <c r="J5" s="38"/>
      <c r="K5" s="38"/>
      <c r="L5" s="38"/>
    </row>
    <row r="6" spans="1:12" ht="21.75" customHeight="1">
      <c r="A6" s="14">
        <v>20103</v>
      </c>
      <c r="B6" s="14" t="s">
        <v>177</v>
      </c>
      <c r="C6" s="15">
        <f>D6+E6</f>
        <v>10</v>
      </c>
      <c r="D6" s="15">
        <f>D7</f>
        <v>10</v>
      </c>
      <c r="E6" s="36"/>
      <c r="F6" s="9"/>
      <c r="G6" s="9"/>
      <c r="H6" s="9"/>
      <c r="I6" s="9"/>
      <c r="J6" s="9"/>
      <c r="K6" s="9"/>
      <c r="L6" s="9"/>
    </row>
    <row r="7" spans="1:12" ht="21.75" customHeight="1">
      <c r="A7" s="17" t="s">
        <v>178</v>
      </c>
      <c r="B7" s="14" t="s">
        <v>179</v>
      </c>
      <c r="C7" s="15">
        <f>D7+E7</f>
        <v>10</v>
      </c>
      <c r="D7" s="15">
        <v>10</v>
      </c>
      <c r="E7" s="36"/>
      <c r="F7" s="9"/>
      <c r="G7" s="9"/>
      <c r="H7" s="9"/>
      <c r="I7" s="9"/>
      <c r="J7" s="9"/>
      <c r="K7" s="9"/>
      <c r="L7" s="9"/>
    </row>
    <row r="8" spans="1:12" s="27" customFormat="1" ht="21.75" customHeight="1">
      <c r="A8" s="10">
        <v>203</v>
      </c>
      <c r="B8" s="10" t="s">
        <v>36</v>
      </c>
      <c r="C8" s="11">
        <f aca="true" t="shared" si="0" ref="C8:C20">D8+E8</f>
        <v>64.8</v>
      </c>
      <c r="D8" s="12">
        <f>D9</f>
        <v>11.7</v>
      </c>
      <c r="E8" s="12">
        <f>E9</f>
        <v>53.1</v>
      </c>
      <c r="F8" s="39"/>
      <c r="G8" s="39"/>
      <c r="H8" s="39"/>
      <c r="I8" s="39"/>
      <c r="J8" s="39"/>
      <c r="K8" s="39"/>
      <c r="L8" s="39"/>
    </row>
    <row r="9" spans="1:12" s="1" customFormat="1" ht="21.75" customHeight="1">
      <c r="A9" s="14">
        <v>20306</v>
      </c>
      <c r="B9" s="14" t="s">
        <v>37</v>
      </c>
      <c r="C9" s="15">
        <f t="shared" si="0"/>
        <v>64.8</v>
      </c>
      <c r="D9" s="16">
        <f>D10</f>
        <v>11.7</v>
      </c>
      <c r="E9" s="16">
        <f>E10</f>
        <v>53.1</v>
      </c>
      <c r="F9" s="21"/>
      <c r="G9" s="21"/>
      <c r="H9" s="21"/>
      <c r="I9" s="21"/>
      <c r="J9" s="21"/>
      <c r="K9" s="21"/>
      <c r="L9" s="21"/>
    </row>
    <row r="10" spans="1:12" s="1" customFormat="1" ht="21.75" customHeight="1">
      <c r="A10" s="17" t="s">
        <v>38</v>
      </c>
      <c r="B10" s="17" t="s">
        <v>39</v>
      </c>
      <c r="C10" s="15">
        <f t="shared" si="0"/>
        <v>64.8</v>
      </c>
      <c r="D10" s="15">
        <v>11.7</v>
      </c>
      <c r="E10" s="16">
        <v>53.1</v>
      </c>
      <c r="F10" s="21"/>
      <c r="G10" s="22"/>
      <c r="H10" s="22"/>
      <c r="I10" s="22"/>
      <c r="J10" s="21"/>
      <c r="K10" s="21"/>
      <c r="L10" s="21"/>
    </row>
    <row r="11" spans="1:12" s="27" customFormat="1" ht="21.75" customHeight="1">
      <c r="A11" s="18">
        <v>208</v>
      </c>
      <c r="B11" s="19" t="s">
        <v>40</v>
      </c>
      <c r="C11" s="11">
        <f t="shared" si="0"/>
        <v>142.89000000000001</v>
      </c>
      <c r="D11" s="11"/>
      <c r="E11" s="12">
        <f>E12+E14</f>
        <v>142.89000000000001</v>
      </c>
      <c r="F11" s="39"/>
      <c r="G11" s="40"/>
      <c r="H11" s="40"/>
      <c r="I11" s="53"/>
      <c r="J11" s="39"/>
      <c r="K11" s="39"/>
      <c r="L11" s="39"/>
    </row>
    <row r="12" spans="1:12" s="1" customFormat="1" ht="21.75" customHeight="1">
      <c r="A12" s="20">
        <v>20826</v>
      </c>
      <c r="B12" s="17" t="s">
        <v>41</v>
      </c>
      <c r="C12" s="15">
        <f t="shared" si="0"/>
        <v>141.59</v>
      </c>
      <c r="D12" s="15"/>
      <c r="E12" s="16">
        <f>E13</f>
        <v>141.59</v>
      </c>
      <c r="F12" s="21"/>
      <c r="G12" s="41"/>
      <c r="H12" s="41"/>
      <c r="I12" s="54"/>
      <c r="J12" s="21"/>
      <c r="K12" s="21"/>
      <c r="L12" s="21"/>
    </row>
    <row r="13" spans="1:12" s="1" customFormat="1" ht="21.75" customHeight="1">
      <c r="A13" s="20">
        <v>2082699</v>
      </c>
      <c r="B13" s="17" t="s">
        <v>42</v>
      </c>
      <c r="C13" s="15">
        <f t="shared" si="0"/>
        <v>141.59</v>
      </c>
      <c r="D13" s="15"/>
      <c r="E13" s="16">
        <v>141.59</v>
      </c>
      <c r="F13" s="21"/>
      <c r="G13" s="41"/>
      <c r="H13" s="41"/>
      <c r="I13" s="54"/>
      <c r="J13" s="21"/>
      <c r="K13" s="21"/>
      <c r="L13" s="21"/>
    </row>
    <row r="14" spans="1:12" s="1" customFormat="1" ht="21.75" customHeight="1">
      <c r="A14" s="20">
        <v>20827</v>
      </c>
      <c r="B14" s="17" t="s">
        <v>43</v>
      </c>
      <c r="C14" s="15">
        <f t="shared" si="0"/>
        <v>1.3</v>
      </c>
      <c r="D14" s="15"/>
      <c r="E14" s="16">
        <f>E15+E16</f>
        <v>1.3</v>
      </c>
      <c r="F14" s="21"/>
      <c r="G14" s="41"/>
      <c r="H14" s="41"/>
      <c r="I14" s="54"/>
      <c r="J14" s="21"/>
      <c r="K14" s="21"/>
      <c r="L14" s="21"/>
    </row>
    <row r="15" spans="1:12" s="1" customFormat="1" ht="21.75" customHeight="1">
      <c r="A15" s="20">
        <v>2082701</v>
      </c>
      <c r="B15" s="17" t="s">
        <v>44</v>
      </c>
      <c r="C15" s="15">
        <f t="shared" si="0"/>
        <v>0.4</v>
      </c>
      <c r="D15" s="15"/>
      <c r="E15" s="16">
        <v>0.4</v>
      </c>
      <c r="F15" s="21"/>
      <c r="G15" s="41"/>
      <c r="H15" s="41"/>
      <c r="I15" s="54"/>
      <c r="J15" s="21"/>
      <c r="K15" s="21"/>
      <c r="L15" s="21"/>
    </row>
    <row r="16" spans="1:12" s="1" customFormat="1" ht="21.75" customHeight="1">
      <c r="A16" s="20">
        <v>2082702</v>
      </c>
      <c r="B16" s="17" t="s">
        <v>45</v>
      </c>
      <c r="C16" s="15">
        <f t="shared" si="0"/>
        <v>0.9</v>
      </c>
      <c r="D16" s="15"/>
      <c r="E16" s="16">
        <v>0.9</v>
      </c>
      <c r="F16" s="21"/>
      <c r="G16" s="41"/>
      <c r="H16" s="41"/>
      <c r="I16" s="54"/>
      <c r="J16" s="21"/>
      <c r="K16" s="21"/>
      <c r="L16" s="21"/>
    </row>
    <row r="17" spans="1:12" s="27" customFormat="1" ht="21.75" customHeight="1">
      <c r="A17" s="18">
        <v>210</v>
      </c>
      <c r="B17" s="19" t="s">
        <v>46</v>
      </c>
      <c r="C17" s="11">
        <f t="shared" si="0"/>
        <v>93.75</v>
      </c>
      <c r="D17" s="11">
        <f>D18</f>
        <v>0.65</v>
      </c>
      <c r="E17" s="12">
        <f>E18+E20+E22</f>
        <v>93.1</v>
      </c>
      <c r="F17" s="39"/>
      <c r="G17" s="42"/>
      <c r="H17" s="42"/>
      <c r="I17" s="42"/>
      <c r="J17" s="39"/>
      <c r="K17" s="39"/>
      <c r="L17" s="39"/>
    </row>
    <row r="18" spans="1:12" s="1" customFormat="1" ht="21.75" customHeight="1">
      <c r="A18" s="20">
        <v>21004</v>
      </c>
      <c r="B18" s="17" t="s">
        <v>180</v>
      </c>
      <c r="C18" s="15">
        <f t="shared" si="0"/>
        <v>0.65</v>
      </c>
      <c r="D18" s="15">
        <f>D19</f>
        <v>0.65</v>
      </c>
      <c r="E18" s="16"/>
      <c r="F18" s="21"/>
      <c r="G18" s="22"/>
      <c r="H18" s="22"/>
      <c r="I18" s="22"/>
      <c r="J18" s="21"/>
      <c r="K18" s="21"/>
      <c r="L18" s="21"/>
    </row>
    <row r="19" spans="1:12" s="1" customFormat="1" ht="21.75" customHeight="1">
      <c r="A19" s="20">
        <v>2100408</v>
      </c>
      <c r="B19" s="17" t="s">
        <v>181</v>
      </c>
      <c r="C19" s="15">
        <f t="shared" si="0"/>
        <v>0.65</v>
      </c>
      <c r="D19" s="15">
        <v>0.65</v>
      </c>
      <c r="E19" s="16"/>
      <c r="F19" s="21"/>
      <c r="G19" s="22"/>
      <c r="H19" s="22"/>
      <c r="I19" s="22"/>
      <c r="J19" s="21"/>
      <c r="K19" s="21"/>
      <c r="L19" s="21"/>
    </row>
    <row r="20" spans="1:12" s="1" customFormat="1" ht="21.75" customHeight="1">
      <c r="A20" s="20">
        <v>21011</v>
      </c>
      <c r="B20" s="17" t="s">
        <v>47</v>
      </c>
      <c r="C20" s="15">
        <f t="shared" si="0"/>
        <v>16.11</v>
      </c>
      <c r="D20" s="15"/>
      <c r="E20" s="16">
        <f>E21</f>
        <v>16.11</v>
      </c>
      <c r="F20" s="21"/>
      <c r="G20" s="22"/>
      <c r="H20" s="22"/>
      <c r="I20" s="22"/>
      <c r="J20" s="21"/>
      <c r="K20" s="21"/>
      <c r="L20" s="21"/>
    </row>
    <row r="21" spans="1:12" s="1" customFormat="1" ht="21.75" customHeight="1">
      <c r="A21" s="17" t="s">
        <v>48</v>
      </c>
      <c r="B21" s="17" t="s">
        <v>49</v>
      </c>
      <c r="C21" s="15">
        <f aca="true" t="shared" si="1" ref="C21:C27">D21+E21</f>
        <v>16.11</v>
      </c>
      <c r="D21" s="15"/>
      <c r="E21" s="16">
        <v>16.11</v>
      </c>
      <c r="F21" s="21"/>
      <c r="G21" s="22"/>
      <c r="H21" s="22"/>
      <c r="I21" s="22"/>
      <c r="J21" s="21"/>
      <c r="K21" s="21"/>
      <c r="L21" s="21"/>
    </row>
    <row r="22" spans="1:12" s="1" customFormat="1" ht="21.75" customHeight="1">
      <c r="A22" s="17" t="s">
        <v>51</v>
      </c>
      <c r="B22" s="17" t="s">
        <v>52</v>
      </c>
      <c r="C22" s="15">
        <f t="shared" si="1"/>
        <v>76.99</v>
      </c>
      <c r="D22" s="15"/>
      <c r="E22" s="16">
        <f>E23</f>
        <v>76.99</v>
      </c>
      <c r="F22" s="21"/>
      <c r="G22" s="22"/>
      <c r="H22" s="22"/>
      <c r="I22" s="22"/>
      <c r="J22" s="21"/>
      <c r="K22" s="21"/>
      <c r="L22" s="21"/>
    </row>
    <row r="23" spans="1:12" s="1" customFormat="1" ht="21.75" customHeight="1">
      <c r="A23" s="17" t="s">
        <v>53</v>
      </c>
      <c r="B23" s="17" t="s">
        <v>54</v>
      </c>
      <c r="C23" s="15">
        <f t="shared" si="1"/>
        <v>76.99</v>
      </c>
      <c r="D23" s="15"/>
      <c r="E23" s="16">
        <v>76.99</v>
      </c>
      <c r="F23" s="21"/>
      <c r="G23" s="22"/>
      <c r="H23" s="22"/>
      <c r="I23" s="22"/>
      <c r="J23" s="21"/>
      <c r="K23" s="21"/>
      <c r="L23" s="21"/>
    </row>
    <row r="24" spans="1:12" s="27" customFormat="1" ht="21.75" customHeight="1">
      <c r="A24" s="19" t="s">
        <v>55</v>
      </c>
      <c r="B24" s="19" t="s">
        <v>56</v>
      </c>
      <c r="C24" s="11">
        <f t="shared" si="1"/>
        <v>1528.0199999999998</v>
      </c>
      <c r="D24" s="11">
        <f>D25+D30+D32</f>
        <v>255.62999999999997</v>
      </c>
      <c r="E24" s="12">
        <f>E25</f>
        <v>1272.3899999999999</v>
      </c>
      <c r="F24" s="39"/>
      <c r="G24" s="42"/>
      <c r="H24" s="42"/>
      <c r="I24" s="42"/>
      <c r="J24" s="39"/>
      <c r="K24" s="39"/>
      <c r="L24" s="39"/>
    </row>
    <row r="25" spans="1:12" s="1" customFormat="1" ht="21.75" customHeight="1">
      <c r="A25" s="17" t="s">
        <v>57</v>
      </c>
      <c r="B25" s="17" t="s">
        <v>58</v>
      </c>
      <c r="C25" s="15">
        <f t="shared" si="1"/>
        <v>1491.35</v>
      </c>
      <c r="D25" s="15">
        <f>D26+D27+D28+D29</f>
        <v>218.95999999999998</v>
      </c>
      <c r="E25" s="16">
        <f>E26+E27</f>
        <v>1272.3899999999999</v>
      </c>
      <c r="F25" s="21"/>
      <c r="G25" s="22"/>
      <c r="H25" s="22"/>
      <c r="I25" s="22"/>
      <c r="J25" s="21"/>
      <c r="K25" s="21"/>
      <c r="L25" s="21"/>
    </row>
    <row r="26" spans="1:12" s="1" customFormat="1" ht="21.75" customHeight="1">
      <c r="A26" s="17" t="s">
        <v>59</v>
      </c>
      <c r="B26" s="17" t="s">
        <v>60</v>
      </c>
      <c r="C26" s="15">
        <f t="shared" si="1"/>
        <v>1455.9299999999998</v>
      </c>
      <c r="D26" s="15">
        <v>211.14</v>
      </c>
      <c r="E26" s="16">
        <v>1244.79</v>
      </c>
      <c r="F26" s="21"/>
      <c r="G26" s="22"/>
      <c r="H26" s="22"/>
      <c r="I26" s="22"/>
      <c r="J26" s="21"/>
      <c r="K26" s="21"/>
      <c r="L26" s="21"/>
    </row>
    <row r="27" spans="1:12" s="1" customFormat="1" ht="27" customHeight="1">
      <c r="A27" s="17" t="s">
        <v>61</v>
      </c>
      <c r="B27" s="17" t="s">
        <v>62</v>
      </c>
      <c r="C27" s="15">
        <f t="shared" si="1"/>
        <v>29.93</v>
      </c>
      <c r="D27" s="15">
        <v>2.33</v>
      </c>
      <c r="E27" s="16">
        <v>27.6</v>
      </c>
      <c r="F27" s="21"/>
      <c r="G27" s="22"/>
      <c r="H27" s="22"/>
      <c r="I27" s="22"/>
      <c r="J27" s="21"/>
      <c r="K27" s="21"/>
      <c r="L27" s="21"/>
    </row>
    <row r="28" spans="1:12" s="1" customFormat="1" ht="27" customHeight="1">
      <c r="A28" s="17" t="s">
        <v>182</v>
      </c>
      <c r="B28" s="17" t="s">
        <v>183</v>
      </c>
      <c r="C28" s="15">
        <f aca="true" t="shared" si="2" ref="C28:C45">D28+E28</f>
        <v>3.85</v>
      </c>
      <c r="D28" s="15">
        <v>3.85</v>
      </c>
      <c r="E28" s="16"/>
      <c r="F28" s="21"/>
      <c r="G28" s="22"/>
      <c r="H28" s="22"/>
      <c r="I28" s="22"/>
      <c r="J28" s="21"/>
      <c r="K28" s="21"/>
      <c r="L28" s="21"/>
    </row>
    <row r="29" spans="1:12" s="1" customFormat="1" ht="27" customHeight="1">
      <c r="A29" s="17" t="s">
        <v>53</v>
      </c>
      <c r="B29" s="17" t="s">
        <v>184</v>
      </c>
      <c r="C29" s="15">
        <f t="shared" si="2"/>
        <v>1.64</v>
      </c>
      <c r="D29" s="15">
        <v>1.64</v>
      </c>
      <c r="E29" s="16"/>
      <c r="F29" s="21"/>
      <c r="G29" s="22"/>
      <c r="H29" s="22"/>
      <c r="I29" s="22"/>
      <c r="J29" s="21"/>
      <c r="K29" s="21"/>
      <c r="L29" s="21"/>
    </row>
    <row r="30" spans="1:12" s="1" customFormat="1" ht="27" customHeight="1">
      <c r="A30" s="17" t="s">
        <v>185</v>
      </c>
      <c r="B30" s="17" t="s">
        <v>186</v>
      </c>
      <c r="C30" s="15">
        <f t="shared" si="2"/>
        <v>30</v>
      </c>
      <c r="D30" s="15">
        <f>D31</f>
        <v>30</v>
      </c>
      <c r="E30" s="16"/>
      <c r="F30" s="21"/>
      <c r="G30" s="22"/>
      <c r="H30" s="22"/>
      <c r="I30" s="22"/>
      <c r="J30" s="21"/>
      <c r="K30" s="21"/>
      <c r="L30" s="21"/>
    </row>
    <row r="31" spans="1:12" s="1" customFormat="1" ht="27" customHeight="1">
      <c r="A31" s="17" t="s">
        <v>187</v>
      </c>
      <c r="B31" s="17" t="s">
        <v>188</v>
      </c>
      <c r="C31" s="15">
        <f t="shared" si="2"/>
        <v>30</v>
      </c>
      <c r="D31" s="15">
        <v>30</v>
      </c>
      <c r="E31" s="16"/>
      <c r="F31" s="21"/>
      <c r="G31" s="22"/>
      <c r="H31" s="22"/>
      <c r="I31" s="22"/>
      <c r="J31" s="21"/>
      <c r="K31" s="21"/>
      <c r="L31" s="21"/>
    </row>
    <row r="32" spans="1:12" s="1" customFormat="1" ht="27" customHeight="1">
      <c r="A32" s="17" t="s">
        <v>189</v>
      </c>
      <c r="B32" s="17" t="s">
        <v>190</v>
      </c>
      <c r="C32" s="15">
        <f t="shared" si="2"/>
        <v>6.67</v>
      </c>
      <c r="D32" s="15">
        <f>D33</f>
        <v>6.67</v>
      </c>
      <c r="E32" s="16"/>
      <c r="F32" s="21"/>
      <c r="G32" s="22"/>
      <c r="H32" s="22"/>
      <c r="I32" s="22"/>
      <c r="J32" s="21"/>
      <c r="K32" s="21"/>
      <c r="L32" s="21"/>
    </row>
    <row r="33" spans="1:12" s="1" customFormat="1" ht="27" customHeight="1">
      <c r="A33" s="17" t="s">
        <v>191</v>
      </c>
      <c r="B33" s="17" t="s">
        <v>192</v>
      </c>
      <c r="C33" s="15">
        <f t="shared" si="2"/>
        <v>6.67</v>
      </c>
      <c r="D33" s="15">
        <v>6.67</v>
      </c>
      <c r="E33" s="16"/>
      <c r="F33" s="21"/>
      <c r="G33" s="22"/>
      <c r="H33" s="22"/>
      <c r="I33" s="22"/>
      <c r="J33" s="21"/>
      <c r="K33" s="21"/>
      <c r="L33" s="21"/>
    </row>
    <row r="34" spans="1:12" s="27" customFormat="1" ht="27" customHeight="1">
      <c r="A34" s="19" t="s">
        <v>63</v>
      </c>
      <c r="B34" s="19" t="s">
        <v>64</v>
      </c>
      <c r="C34" s="11">
        <f t="shared" si="2"/>
        <v>132.39</v>
      </c>
      <c r="D34" s="11">
        <f>D35+D37</f>
        <v>0</v>
      </c>
      <c r="E34" s="12">
        <f>E35+E37</f>
        <v>132.39</v>
      </c>
      <c r="F34" s="39"/>
      <c r="G34" s="42"/>
      <c r="H34" s="42"/>
      <c r="I34" s="42"/>
      <c r="J34" s="39"/>
      <c r="K34" s="39"/>
      <c r="L34" s="39"/>
    </row>
    <row r="35" spans="1:12" s="1" customFormat="1" ht="27" customHeight="1">
      <c r="A35" s="17" t="s">
        <v>65</v>
      </c>
      <c r="B35" s="17" t="s">
        <v>66</v>
      </c>
      <c r="C35" s="15">
        <f t="shared" si="2"/>
        <v>116.39</v>
      </c>
      <c r="D35" s="15"/>
      <c r="E35" s="16">
        <f>E36</f>
        <v>116.39</v>
      </c>
      <c r="F35" s="21"/>
      <c r="G35" s="22"/>
      <c r="H35" s="22"/>
      <c r="I35" s="22"/>
      <c r="J35" s="21"/>
      <c r="K35" s="21"/>
      <c r="L35" s="21"/>
    </row>
    <row r="36" spans="1:12" s="1" customFormat="1" ht="27" customHeight="1">
      <c r="A36" s="17" t="s">
        <v>67</v>
      </c>
      <c r="B36" s="17" t="s">
        <v>68</v>
      </c>
      <c r="C36" s="15">
        <f t="shared" si="2"/>
        <v>116.39</v>
      </c>
      <c r="D36" s="15"/>
      <c r="E36" s="16">
        <v>116.39</v>
      </c>
      <c r="F36" s="21"/>
      <c r="G36" s="22"/>
      <c r="H36" s="22"/>
      <c r="I36" s="22"/>
      <c r="J36" s="21"/>
      <c r="K36" s="21"/>
      <c r="L36" s="21"/>
    </row>
    <row r="37" spans="1:12" s="1" customFormat="1" ht="27" customHeight="1">
      <c r="A37" s="17" t="s">
        <v>69</v>
      </c>
      <c r="B37" s="17" t="s">
        <v>70</v>
      </c>
      <c r="C37" s="15">
        <f t="shared" si="2"/>
        <v>16</v>
      </c>
      <c r="D37" s="15"/>
      <c r="E37" s="16">
        <f>E38</f>
        <v>16</v>
      </c>
      <c r="F37" s="21"/>
      <c r="G37" s="22"/>
      <c r="H37" s="22"/>
      <c r="I37" s="22"/>
      <c r="J37" s="21"/>
      <c r="K37" s="21"/>
      <c r="L37" s="21"/>
    </row>
    <row r="38" spans="1:12" s="1" customFormat="1" ht="27" customHeight="1">
      <c r="A38" s="17" t="s">
        <v>71</v>
      </c>
      <c r="B38" s="17" t="s">
        <v>72</v>
      </c>
      <c r="C38" s="15">
        <f t="shared" si="2"/>
        <v>16</v>
      </c>
      <c r="D38" s="15"/>
      <c r="E38" s="16">
        <v>16</v>
      </c>
      <c r="F38" s="21"/>
      <c r="G38" s="22"/>
      <c r="H38" s="22"/>
      <c r="I38" s="22"/>
      <c r="J38" s="21"/>
      <c r="K38" s="21"/>
      <c r="L38" s="21"/>
    </row>
    <row r="39" spans="1:12" s="27" customFormat="1" ht="27" customHeight="1">
      <c r="A39" s="19" t="s">
        <v>193</v>
      </c>
      <c r="B39" s="19" t="s">
        <v>194</v>
      </c>
      <c r="C39" s="11">
        <f t="shared" si="2"/>
        <v>585.41</v>
      </c>
      <c r="D39" s="11">
        <f>D40</f>
        <v>585.41</v>
      </c>
      <c r="E39" s="12"/>
      <c r="F39" s="39"/>
      <c r="G39" s="42"/>
      <c r="H39" s="42"/>
      <c r="I39" s="42"/>
      <c r="J39" s="39"/>
      <c r="K39" s="39"/>
      <c r="L39" s="39"/>
    </row>
    <row r="40" spans="1:12" s="1" customFormat="1" ht="27" customHeight="1">
      <c r="A40" s="17" t="s">
        <v>195</v>
      </c>
      <c r="B40" s="17" t="s">
        <v>196</v>
      </c>
      <c r="C40" s="15">
        <f t="shared" si="2"/>
        <v>585.41</v>
      </c>
      <c r="D40" s="15">
        <v>585.41</v>
      </c>
      <c r="E40" s="16"/>
      <c r="F40" s="21"/>
      <c r="G40" s="22"/>
      <c r="H40" s="22"/>
      <c r="I40" s="22"/>
      <c r="J40" s="21"/>
      <c r="K40" s="21"/>
      <c r="L40" s="21"/>
    </row>
    <row r="41" spans="1:12" s="1" customFormat="1" ht="27" customHeight="1">
      <c r="A41" s="17" t="s">
        <v>197</v>
      </c>
      <c r="B41" s="17" t="s">
        <v>198</v>
      </c>
      <c r="C41" s="15">
        <f t="shared" si="2"/>
        <v>585.41</v>
      </c>
      <c r="D41" s="15">
        <v>585.41</v>
      </c>
      <c r="E41" s="16"/>
      <c r="F41" s="21"/>
      <c r="G41" s="22"/>
      <c r="H41" s="22"/>
      <c r="I41" s="22"/>
      <c r="J41" s="21"/>
      <c r="K41" s="21"/>
      <c r="L41" s="21"/>
    </row>
    <row r="42" spans="1:12" s="27" customFormat="1" ht="27" customHeight="1">
      <c r="A42" s="19" t="s">
        <v>199</v>
      </c>
      <c r="B42" s="19" t="s">
        <v>200</v>
      </c>
      <c r="C42" s="11">
        <f t="shared" si="2"/>
        <v>392.54</v>
      </c>
      <c r="D42" s="11">
        <f>D43</f>
        <v>392.54</v>
      </c>
      <c r="E42" s="12"/>
      <c r="F42" s="39"/>
      <c r="G42" s="42"/>
      <c r="H42" s="42"/>
      <c r="I42" s="42"/>
      <c r="J42" s="39"/>
      <c r="K42" s="39"/>
      <c r="L42" s="39"/>
    </row>
    <row r="43" spans="1:12" s="1" customFormat="1" ht="27" customHeight="1">
      <c r="A43" s="17" t="s">
        <v>201</v>
      </c>
      <c r="B43" s="17" t="s">
        <v>202</v>
      </c>
      <c r="C43" s="15">
        <f t="shared" si="2"/>
        <v>392.54</v>
      </c>
      <c r="D43" s="15">
        <f>D44</f>
        <v>392.54</v>
      </c>
      <c r="E43" s="16"/>
      <c r="F43" s="21"/>
      <c r="G43" s="22"/>
      <c r="H43" s="22"/>
      <c r="I43" s="22"/>
      <c r="J43" s="21"/>
      <c r="K43" s="21"/>
      <c r="L43" s="21"/>
    </row>
    <row r="44" spans="1:12" s="1" customFormat="1" ht="27" customHeight="1">
      <c r="A44" s="17" t="s">
        <v>203</v>
      </c>
      <c r="B44" s="17" t="s">
        <v>204</v>
      </c>
      <c r="C44" s="15">
        <f t="shared" si="2"/>
        <v>392.54</v>
      </c>
      <c r="D44" s="15">
        <v>392.54</v>
      </c>
      <c r="E44" s="16"/>
      <c r="F44" s="21"/>
      <c r="G44" s="22"/>
      <c r="H44" s="22"/>
      <c r="I44" s="22"/>
      <c r="J44" s="21"/>
      <c r="K44" s="21"/>
      <c r="L44" s="21"/>
    </row>
    <row r="45" spans="1:12" s="27" customFormat="1" ht="30.75" customHeight="1">
      <c r="A45" s="39" t="s">
        <v>205</v>
      </c>
      <c r="B45" s="39"/>
      <c r="C45" s="11">
        <f t="shared" si="2"/>
        <v>2949.7999999999997</v>
      </c>
      <c r="D45" s="25">
        <f>D5+D8+D11+D17+D24+D34+D39+D42</f>
        <v>1255.9299999999998</v>
      </c>
      <c r="E45" s="26">
        <f>E5+E8+E11+E17+E24+E34</f>
        <v>1693.87</v>
      </c>
      <c r="F45" s="43"/>
      <c r="G45" s="43"/>
      <c r="H45" s="43"/>
      <c r="I45" s="43"/>
      <c r="J45" s="43"/>
      <c r="K45" s="43"/>
      <c r="L45" s="43"/>
    </row>
    <row r="46" spans="1:6" ht="27.75" customHeight="1">
      <c r="A46" s="44" t="s">
        <v>139</v>
      </c>
      <c r="B46" s="44"/>
      <c r="C46" s="45"/>
      <c r="D46" s="46"/>
      <c r="E46" s="47"/>
      <c r="F46" s="44"/>
    </row>
    <row r="47" spans="1:6" ht="27.75" customHeight="1">
      <c r="A47" s="48" t="s">
        <v>206</v>
      </c>
      <c r="B47" s="48"/>
      <c r="C47" s="49"/>
      <c r="D47" s="50"/>
      <c r="E47" s="51"/>
      <c r="F47" s="48"/>
    </row>
  </sheetData>
  <sheetProtection/>
  <mergeCells count="16">
    <mergeCell ref="A1:L1"/>
    <mergeCell ref="K2:L2"/>
    <mergeCell ref="A3:B3"/>
    <mergeCell ref="A45:B45"/>
    <mergeCell ref="A46:F46"/>
    <mergeCell ref="A47:F47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" right="0.7" top="0.75" bottom="0.75" header="0.3" footer="0.3"/>
  <pageSetup fitToHeight="1" fitToWidth="1" horizontalDpi="600" verticalDpi="600" orientation="portrait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workbookViewId="0" topLeftCell="A1">
      <selection activeCell="D53" sqref="D53"/>
    </sheetView>
  </sheetViews>
  <sheetFormatPr defaultColWidth="9.00390625" defaultRowHeight="13.5"/>
  <cols>
    <col min="1" max="1" width="12.75390625" style="0" customWidth="1"/>
    <col min="2" max="2" width="30.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2" t="s">
        <v>207</v>
      </c>
      <c r="B1" s="2"/>
      <c r="C1" s="2"/>
      <c r="D1" s="2"/>
      <c r="E1" s="2"/>
      <c r="F1" s="2"/>
      <c r="G1" s="2"/>
      <c r="H1" s="2"/>
    </row>
    <row r="2" spans="1:8" ht="20.25" customHeight="1">
      <c r="A2" s="3"/>
      <c r="B2" s="4"/>
      <c r="C2" s="4"/>
      <c r="D2" s="4"/>
      <c r="E2" s="4"/>
      <c r="F2" s="4"/>
      <c r="G2" s="5" t="s">
        <v>2</v>
      </c>
      <c r="H2" s="5"/>
    </row>
    <row r="3" spans="1:8" ht="30.75" customHeight="1">
      <c r="A3" s="6" t="s">
        <v>168</v>
      </c>
      <c r="B3" s="6"/>
      <c r="C3" s="7" t="s">
        <v>7</v>
      </c>
      <c r="D3" s="7" t="s">
        <v>34</v>
      </c>
      <c r="E3" s="7" t="s">
        <v>35</v>
      </c>
      <c r="F3" s="7" t="s">
        <v>208</v>
      </c>
      <c r="G3" s="7" t="s">
        <v>209</v>
      </c>
      <c r="H3" s="7" t="s">
        <v>210</v>
      </c>
    </row>
    <row r="4" spans="1:8" ht="23.25" customHeight="1">
      <c r="A4" s="8" t="s">
        <v>31</v>
      </c>
      <c r="B4" s="8" t="s">
        <v>32</v>
      </c>
      <c r="C4" s="9"/>
      <c r="D4" s="9"/>
      <c r="E4" s="9"/>
      <c r="F4" s="9"/>
      <c r="G4" s="9"/>
      <c r="H4" s="9"/>
    </row>
    <row r="5" spans="1:8" ht="24.75" customHeight="1">
      <c r="A5" s="10">
        <v>201</v>
      </c>
      <c r="B5" s="10" t="s">
        <v>176</v>
      </c>
      <c r="C5" s="11">
        <f aca="true" t="shared" si="0" ref="C5:C45">D5+E5</f>
        <v>10</v>
      </c>
      <c r="D5" s="11"/>
      <c r="E5" s="12">
        <f>E6</f>
        <v>10</v>
      </c>
      <c r="F5" s="13"/>
      <c r="G5" s="13"/>
      <c r="H5" s="13"/>
    </row>
    <row r="6" spans="1:8" ht="24.75" customHeight="1">
      <c r="A6" s="14">
        <v>20103</v>
      </c>
      <c r="B6" s="14" t="s">
        <v>177</v>
      </c>
      <c r="C6" s="15">
        <f t="shared" si="0"/>
        <v>10</v>
      </c>
      <c r="D6" s="15"/>
      <c r="E6" s="16">
        <f>E7</f>
        <v>10</v>
      </c>
      <c r="F6" s="13"/>
      <c r="G6" s="13"/>
      <c r="H6" s="13"/>
    </row>
    <row r="7" spans="1:8" ht="24.75" customHeight="1">
      <c r="A7" s="17" t="s">
        <v>178</v>
      </c>
      <c r="B7" s="14" t="s">
        <v>179</v>
      </c>
      <c r="C7" s="15">
        <f t="shared" si="0"/>
        <v>10</v>
      </c>
      <c r="D7" s="15"/>
      <c r="E7" s="16">
        <v>10</v>
      </c>
      <c r="F7" s="13"/>
      <c r="G7" s="13"/>
      <c r="H7" s="13"/>
    </row>
    <row r="8" spans="1:8" ht="24.75" customHeight="1">
      <c r="A8" s="10">
        <v>203</v>
      </c>
      <c r="B8" s="10" t="s">
        <v>36</v>
      </c>
      <c r="C8" s="11">
        <f t="shared" si="0"/>
        <v>64.8</v>
      </c>
      <c r="D8" s="12"/>
      <c r="E8" s="12">
        <f>E9</f>
        <v>64.8</v>
      </c>
      <c r="F8" s="13"/>
      <c r="G8" s="13"/>
      <c r="H8" s="13"/>
    </row>
    <row r="9" spans="1:8" ht="24.75" customHeight="1">
      <c r="A9" s="14">
        <v>20306</v>
      </c>
      <c r="B9" s="14" t="s">
        <v>37</v>
      </c>
      <c r="C9" s="15">
        <f t="shared" si="0"/>
        <v>64.8</v>
      </c>
      <c r="D9" s="16"/>
      <c r="E9" s="16">
        <f>E10</f>
        <v>64.8</v>
      </c>
      <c r="F9" s="13"/>
      <c r="G9" s="13"/>
      <c r="H9" s="13"/>
    </row>
    <row r="10" spans="1:8" ht="24.75" customHeight="1">
      <c r="A10" s="17" t="s">
        <v>38</v>
      </c>
      <c r="B10" s="17" t="s">
        <v>39</v>
      </c>
      <c r="C10" s="15">
        <f t="shared" si="0"/>
        <v>64.8</v>
      </c>
      <c r="D10" s="15"/>
      <c r="E10" s="16">
        <v>64.8</v>
      </c>
      <c r="F10" s="13"/>
      <c r="G10" s="13"/>
      <c r="H10" s="13"/>
    </row>
    <row r="11" spans="1:8" ht="24.75" customHeight="1">
      <c r="A11" s="18">
        <v>208</v>
      </c>
      <c r="B11" s="19" t="s">
        <v>40</v>
      </c>
      <c r="C11" s="11">
        <f t="shared" si="0"/>
        <v>142.89000000000001</v>
      </c>
      <c r="D11" s="12">
        <v>142.89000000000001</v>
      </c>
      <c r="E11" s="12"/>
      <c r="F11" s="13"/>
      <c r="G11" s="13"/>
      <c r="H11" s="13"/>
    </row>
    <row r="12" spans="1:8" ht="24.75" customHeight="1">
      <c r="A12" s="20">
        <v>20826</v>
      </c>
      <c r="B12" s="17" t="s">
        <v>41</v>
      </c>
      <c r="C12" s="15">
        <f t="shared" si="0"/>
        <v>141.59</v>
      </c>
      <c r="D12" s="16">
        <f>D13</f>
        <v>141.59</v>
      </c>
      <c r="E12" s="16"/>
      <c r="F12" s="13"/>
      <c r="G12" s="13"/>
      <c r="H12" s="13"/>
    </row>
    <row r="13" spans="1:8" ht="24.75" customHeight="1">
      <c r="A13" s="20">
        <v>2082699</v>
      </c>
      <c r="B13" s="17" t="s">
        <v>42</v>
      </c>
      <c r="C13" s="15">
        <f t="shared" si="0"/>
        <v>141.59</v>
      </c>
      <c r="D13" s="16">
        <v>141.59</v>
      </c>
      <c r="E13" s="16"/>
      <c r="F13" s="13"/>
      <c r="G13" s="13"/>
      <c r="H13" s="13"/>
    </row>
    <row r="14" spans="1:8" ht="24.75" customHeight="1">
      <c r="A14" s="20">
        <v>20827</v>
      </c>
      <c r="B14" s="17" t="s">
        <v>43</v>
      </c>
      <c r="C14" s="15">
        <f t="shared" si="0"/>
        <v>1.3</v>
      </c>
      <c r="D14" s="16">
        <f>D15+D16</f>
        <v>1.3</v>
      </c>
      <c r="E14" s="16"/>
      <c r="F14" s="13"/>
      <c r="G14" s="13"/>
      <c r="H14" s="13"/>
    </row>
    <row r="15" spans="1:8" ht="24.75" customHeight="1">
      <c r="A15" s="20">
        <v>2082701</v>
      </c>
      <c r="B15" s="17" t="s">
        <v>44</v>
      </c>
      <c r="C15" s="15">
        <f t="shared" si="0"/>
        <v>0.4</v>
      </c>
      <c r="D15" s="16">
        <v>0.4</v>
      </c>
      <c r="E15" s="16"/>
      <c r="F15" s="13"/>
      <c r="G15" s="13"/>
      <c r="H15" s="13"/>
    </row>
    <row r="16" spans="1:8" ht="24.75" customHeight="1">
      <c r="A16" s="20">
        <v>2082702</v>
      </c>
      <c r="B16" s="17" t="s">
        <v>45</v>
      </c>
      <c r="C16" s="15">
        <f t="shared" si="0"/>
        <v>0.9</v>
      </c>
      <c r="D16" s="16">
        <v>0.9</v>
      </c>
      <c r="E16" s="16"/>
      <c r="F16" s="13"/>
      <c r="G16" s="13"/>
      <c r="H16" s="13"/>
    </row>
    <row r="17" spans="1:8" ht="24.75" customHeight="1">
      <c r="A17" s="18">
        <v>210</v>
      </c>
      <c r="B17" s="19" t="s">
        <v>46</v>
      </c>
      <c r="C17" s="11">
        <f t="shared" si="0"/>
        <v>93.75</v>
      </c>
      <c r="D17" s="11">
        <f>D18+D20+D22</f>
        <v>93.75</v>
      </c>
      <c r="E17" s="12"/>
      <c r="F17" s="13"/>
      <c r="G17" s="13"/>
      <c r="H17" s="13"/>
    </row>
    <row r="18" spans="1:8" ht="24.75" customHeight="1">
      <c r="A18" s="20">
        <v>21004</v>
      </c>
      <c r="B18" s="17" t="s">
        <v>180</v>
      </c>
      <c r="C18" s="15">
        <f t="shared" si="0"/>
        <v>0.65</v>
      </c>
      <c r="D18" s="15">
        <f aca="true" t="shared" si="1" ref="D17:D20">D19</f>
        <v>0.65</v>
      </c>
      <c r="E18" s="16"/>
      <c r="F18" s="13"/>
      <c r="G18" s="13"/>
      <c r="H18" s="13"/>
    </row>
    <row r="19" spans="1:8" ht="24.75" customHeight="1">
      <c r="A19" s="20">
        <v>2100408</v>
      </c>
      <c r="B19" s="17" t="s">
        <v>181</v>
      </c>
      <c r="C19" s="15">
        <f t="shared" si="0"/>
        <v>0.65</v>
      </c>
      <c r="D19" s="15">
        <v>0.65</v>
      </c>
      <c r="E19" s="16"/>
      <c r="F19" s="13"/>
      <c r="G19" s="13"/>
      <c r="H19" s="13"/>
    </row>
    <row r="20" spans="1:8" ht="24.75" customHeight="1">
      <c r="A20" s="20">
        <v>21011</v>
      </c>
      <c r="B20" s="17" t="s">
        <v>47</v>
      </c>
      <c r="C20" s="15">
        <f t="shared" si="0"/>
        <v>16.11</v>
      </c>
      <c r="D20" s="16">
        <f t="shared" si="1"/>
        <v>16.11</v>
      </c>
      <c r="E20" s="16"/>
      <c r="F20" s="13"/>
      <c r="G20" s="13"/>
      <c r="H20" s="13"/>
    </row>
    <row r="21" spans="1:8" ht="24.75" customHeight="1">
      <c r="A21" s="17" t="s">
        <v>48</v>
      </c>
      <c r="B21" s="17" t="s">
        <v>49</v>
      </c>
      <c r="C21" s="15">
        <f t="shared" si="0"/>
        <v>16.11</v>
      </c>
      <c r="D21" s="16">
        <v>16.11</v>
      </c>
      <c r="E21" s="16"/>
      <c r="F21" s="13"/>
      <c r="G21" s="13"/>
      <c r="H21" s="13"/>
    </row>
    <row r="22" spans="1:8" ht="24.75" customHeight="1">
      <c r="A22" s="17" t="s">
        <v>51</v>
      </c>
      <c r="B22" s="17" t="s">
        <v>52</v>
      </c>
      <c r="C22" s="15">
        <f t="shared" si="0"/>
        <v>76.99</v>
      </c>
      <c r="D22" s="16">
        <f>D23</f>
        <v>76.99</v>
      </c>
      <c r="E22" s="16"/>
      <c r="F22" s="13"/>
      <c r="G22" s="13"/>
      <c r="H22" s="13"/>
    </row>
    <row r="23" spans="1:8" s="1" customFormat="1" ht="27" customHeight="1">
      <c r="A23" s="17" t="s">
        <v>53</v>
      </c>
      <c r="B23" s="17" t="s">
        <v>54</v>
      </c>
      <c r="C23" s="15">
        <f t="shared" si="0"/>
        <v>76.99</v>
      </c>
      <c r="D23" s="16">
        <v>76.99</v>
      </c>
      <c r="E23" s="16"/>
      <c r="F23" s="21"/>
      <c r="G23" s="22"/>
      <c r="H23" s="22"/>
    </row>
    <row r="24" spans="1:8" s="1" customFormat="1" ht="27" customHeight="1">
      <c r="A24" s="19" t="s">
        <v>55</v>
      </c>
      <c r="B24" s="19" t="s">
        <v>56</v>
      </c>
      <c r="C24" s="11">
        <f t="shared" si="0"/>
        <v>1528.02</v>
      </c>
      <c r="D24" s="11">
        <f>D25+D30+D32</f>
        <v>1169.84</v>
      </c>
      <c r="E24" s="12">
        <f>E25+E30+E32</f>
        <v>358.1800000000002</v>
      </c>
      <c r="F24" s="21"/>
      <c r="G24" s="22"/>
      <c r="H24" s="22"/>
    </row>
    <row r="25" spans="1:8" s="1" customFormat="1" ht="27" customHeight="1">
      <c r="A25" s="17" t="s">
        <v>57</v>
      </c>
      <c r="B25" s="17" t="s">
        <v>58</v>
      </c>
      <c r="C25" s="15">
        <f t="shared" si="0"/>
        <v>1491.3500000000001</v>
      </c>
      <c r="D25" s="15">
        <f>D26+D27+D28+D29</f>
        <v>1169.84</v>
      </c>
      <c r="E25" s="16">
        <f>E26+E27+E28+E29</f>
        <v>321.51000000000016</v>
      </c>
      <c r="F25" s="21"/>
      <c r="G25" s="22"/>
      <c r="H25" s="22"/>
    </row>
    <row r="26" spans="1:8" s="1" customFormat="1" ht="27" customHeight="1">
      <c r="A26" s="17" t="s">
        <v>59</v>
      </c>
      <c r="B26" s="17" t="s">
        <v>60</v>
      </c>
      <c r="C26" s="15">
        <f t="shared" si="0"/>
        <v>1455.93</v>
      </c>
      <c r="D26" s="15">
        <f>0.05+1169.79</f>
        <v>1169.84</v>
      </c>
      <c r="E26" s="16">
        <f>1455.88-1169.79</f>
        <v>286.09000000000015</v>
      </c>
      <c r="F26" s="21"/>
      <c r="G26" s="22"/>
      <c r="H26" s="22"/>
    </row>
    <row r="27" spans="1:8" s="1" customFormat="1" ht="27" customHeight="1">
      <c r="A27" s="17" t="s">
        <v>61</v>
      </c>
      <c r="B27" s="17" t="s">
        <v>62</v>
      </c>
      <c r="C27" s="15">
        <f t="shared" si="0"/>
        <v>29.93</v>
      </c>
      <c r="D27" s="15"/>
      <c r="E27" s="16">
        <v>29.93</v>
      </c>
      <c r="F27" s="21"/>
      <c r="G27" s="22"/>
      <c r="H27" s="22"/>
    </row>
    <row r="28" spans="1:8" s="1" customFormat="1" ht="27" customHeight="1">
      <c r="A28" s="17" t="s">
        <v>182</v>
      </c>
      <c r="B28" s="17" t="s">
        <v>183</v>
      </c>
      <c r="C28" s="15">
        <f t="shared" si="0"/>
        <v>3.85</v>
      </c>
      <c r="D28" s="15"/>
      <c r="E28" s="16">
        <v>3.85</v>
      </c>
      <c r="F28" s="21"/>
      <c r="G28" s="22"/>
      <c r="H28" s="22"/>
    </row>
    <row r="29" spans="1:8" ht="24.75" customHeight="1">
      <c r="A29" s="17" t="s">
        <v>53</v>
      </c>
      <c r="B29" s="17" t="s">
        <v>184</v>
      </c>
      <c r="C29" s="15">
        <f t="shared" si="0"/>
        <v>1.64</v>
      </c>
      <c r="D29" s="15"/>
      <c r="E29" s="16">
        <v>1.64</v>
      </c>
      <c r="F29" s="13"/>
      <c r="G29" s="13"/>
      <c r="H29" s="13"/>
    </row>
    <row r="30" spans="1:8" ht="24.75" customHeight="1">
      <c r="A30" s="17" t="s">
        <v>185</v>
      </c>
      <c r="B30" s="17" t="s">
        <v>186</v>
      </c>
      <c r="C30" s="15">
        <f t="shared" si="0"/>
        <v>30</v>
      </c>
      <c r="D30" s="15"/>
      <c r="E30" s="16">
        <f>E31</f>
        <v>30</v>
      </c>
      <c r="F30" s="13"/>
      <c r="G30" s="13"/>
      <c r="H30" s="13"/>
    </row>
    <row r="31" spans="1:8" ht="24.75" customHeight="1">
      <c r="A31" s="17" t="s">
        <v>187</v>
      </c>
      <c r="B31" s="17" t="s">
        <v>188</v>
      </c>
      <c r="C31" s="15">
        <f t="shared" si="0"/>
        <v>30</v>
      </c>
      <c r="D31" s="15"/>
      <c r="E31" s="16">
        <v>30</v>
      </c>
      <c r="F31" s="13"/>
      <c r="G31" s="13"/>
      <c r="H31" s="13"/>
    </row>
    <row r="32" spans="1:8" ht="24.75" customHeight="1">
      <c r="A32" s="17" t="s">
        <v>189</v>
      </c>
      <c r="B32" s="17" t="s">
        <v>190</v>
      </c>
      <c r="C32" s="15">
        <f t="shared" si="0"/>
        <v>6.67</v>
      </c>
      <c r="D32" s="15"/>
      <c r="E32" s="16">
        <f>E33</f>
        <v>6.67</v>
      </c>
      <c r="F32" s="13"/>
      <c r="G32" s="13"/>
      <c r="H32" s="13"/>
    </row>
    <row r="33" spans="1:8" ht="24.75" customHeight="1">
      <c r="A33" s="17" t="s">
        <v>191</v>
      </c>
      <c r="B33" s="17" t="s">
        <v>192</v>
      </c>
      <c r="C33" s="15">
        <f t="shared" si="0"/>
        <v>6.67</v>
      </c>
      <c r="D33" s="15"/>
      <c r="E33" s="16">
        <v>6.67</v>
      </c>
      <c r="F33" s="13"/>
      <c r="G33" s="13"/>
      <c r="H33" s="13"/>
    </row>
    <row r="34" spans="1:8" ht="24.75" customHeight="1">
      <c r="A34" s="19" t="s">
        <v>63</v>
      </c>
      <c r="B34" s="19" t="s">
        <v>64</v>
      </c>
      <c r="C34" s="11">
        <f t="shared" si="0"/>
        <v>132.39</v>
      </c>
      <c r="D34" s="12">
        <f>D35+D37</f>
        <v>116.39</v>
      </c>
      <c r="E34" s="12">
        <f>E35+E37</f>
        <v>16</v>
      </c>
      <c r="F34" s="13"/>
      <c r="G34" s="13"/>
      <c r="H34" s="13"/>
    </row>
    <row r="35" spans="1:8" ht="24.75" customHeight="1">
      <c r="A35" s="17" t="s">
        <v>65</v>
      </c>
      <c r="B35" s="17" t="s">
        <v>66</v>
      </c>
      <c r="C35" s="15">
        <f t="shared" si="0"/>
        <v>116.39</v>
      </c>
      <c r="D35" s="16">
        <f>D36</f>
        <v>116.39</v>
      </c>
      <c r="E35" s="16"/>
      <c r="F35" s="13"/>
      <c r="G35" s="13"/>
      <c r="H35" s="13"/>
    </row>
    <row r="36" spans="1:8" ht="24.75" customHeight="1">
      <c r="A36" s="17" t="s">
        <v>67</v>
      </c>
      <c r="B36" s="17" t="s">
        <v>68</v>
      </c>
      <c r="C36" s="15">
        <f t="shared" si="0"/>
        <v>116.39</v>
      </c>
      <c r="D36" s="16">
        <v>116.39</v>
      </c>
      <c r="E36" s="16"/>
      <c r="F36" s="13"/>
      <c r="G36" s="13"/>
      <c r="H36" s="13"/>
    </row>
    <row r="37" spans="1:8" ht="24.75" customHeight="1">
      <c r="A37" s="17" t="s">
        <v>69</v>
      </c>
      <c r="B37" s="17" t="s">
        <v>70</v>
      </c>
      <c r="C37" s="15">
        <f t="shared" si="0"/>
        <v>16</v>
      </c>
      <c r="D37" s="15"/>
      <c r="E37" s="16">
        <f>E38</f>
        <v>16</v>
      </c>
      <c r="F37" s="13"/>
      <c r="G37" s="13"/>
      <c r="H37" s="13"/>
    </row>
    <row r="38" spans="1:8" ht="24.75" customHeight="1">
      <c r="A38" s="17" t="s">
        <v>71</v>
      </c>
      <c r="B38" s="17" t="s">
        <v>72</v>
      </c>
      <c r="C38" s="15">
        <f t="shared" si="0"/>
        <v>16</v>
      </c>
      <c r="D38" s="15"/>
      <c r="E38" s="16">
        <v>16</v>
      </c>
      <c r="F38" s="13"/>
      <c r="G38" s="13"/>
      <c r="H38" s="13"/>
    </row>
    <row r="39" spans="1:8" ht="24.75" customHeight="1">
      <c r="A39" s="19" t="s">
        <v>193</v>
      </c>
      <c r="B39" s="19" t="s">
        <v>194</v>
      </c>
      <c r="C39" s="11">
        <f t="shared" si="0"/>
        <v>585.41</v>
      </c>
      <c r="D39" s="11"/>
      <c r="E39" s="12">
        <f>E40</f>
        <v>585.41</v>
      </c>
      <c r="F39" s="13"/>
      <c r="G39" s="13"/>
      <c r="H39" s="13"/>
    </row>
    <row r="40" spans="1:8" ht="24.75" customHeight="1">
      <c r="A40" s="17" t="s">
        <v>195</v>
      </c>
      <c r="B40" s="17" t="s">
        <v>196</v>
      </c>
      <c r="C40" s="15">
        <f t="shared" si="0"/>
        <v>585.41</v>
      </c>
      <c r="D40" s="15"/>
      <c r="E40" s="16">
        <f>E41</f>
        <v>585.41</v>
      </c>
      <c r="F40" s="13"/>
      <c r="G40" s="13"/>
      <c r="H40" s="13"/>
    </row>
    <row r="41" spans="1:8" ht="24.75" customHeight="1">
      <c r="A41" s="17" t="s">
        <v>197</v>
      </c>
      <c r="B41" s="17" t="s">
        <v>198</v>
      </c>
      <c r="C41" s="15">
        <f t="shared" si="0"/>
        <v>585.41</v>
      </c>
      <c r="D41" s="15"/>
      <c r="E41" s="16">
        <v>585.41</v>
      </c>
      <c r="F41" s="13"/>
      <c r="G41" s="13"/>
      <c r="H41" s="13"/>
    </row>
    <row r="42" spans="1:8" ht="24.75" customHeight="1">
      <c r="A42" s="19" t="s">
        <v>199</v>
      </c>
      <c r="B42" s="19" t="s">
        <v>200</v>
      </c>
      <c r="C42" s="11">
        <f t="shared" si="0"/>
        <v>392.54</v>
      </c>
      <c r="D42" s="11"/>
      <c r="E42" s="12">
        <f>E43</f>
        <v>392.54</v>
      </c>
      <c r="F42" s="13"/>
      <c r="G42" s="13"/>
      <c r="H42" s="13"/>
    </row>
    <row r="43" spans="1:8" ht="24.75" customHeight="1">
      <c r="A43" s="17" t="s">
        <v>201</v>
      </c>
      <c r="B43" s="17" t="s">
        <v>202</v>
      </c>
      <c r="C43" s="15">
        <f t="shared" si="0"/>
        <v>392.54</v>
      </c>
      <c r="D43" s="15"/>
      <c r="E43" s="16">
        <f>E44</f>
        <v>392.54</v>
      </c>
      <c r="F43" s="13"/>
      <c r="G43" s="13"/>
      <c r="H43" s="13"/>
    </row>
    <row r="44" spans="1:8" ht="24.75" customHeight="1">
      <c r="A44" s="17" t="s">
        <v>203</v>
      </c>
      <c r="B44" s="17" t="s">
        <v>204</v>
      </c>
      <c r="C44" s="15">
        <f t="shared" si="0"/>
        <v>392.54</v>
      </c>
      <c r="D44" s="15"/>
      <c r="E44" s="16">
        <v>392.54</v>
      </c>
      <c r="F44" s="13"/>
      <c r="G44" s="13"/>
      <c r="H44" s="13"/>
    </row>
    <row r="45" spans="1:8" ht="24.75" customHeight="1">
      <c r="A45" s="23" t="s">
        <v>205</v>
      </c>
      <c r="B45" s="24"/>
      <c r="C45" s="11">
        <f t="shared" si="0"/>
        <v>2949.8</v>
      </c>
      <c r="D45" s="25">
        <f>D5+D8+D11+D17+D24+D34+D39+D42</f>
        <v>1522.8700000000001</v>
      </c>
      <c r="E45" s="26">
        <f>E5+E8+E11+E17+E24+E34+E39+E42</f>
        <v>1426.93</v>
      </c>
      <c r="F45" s="13"/>
      <c r="G45" s="13"/>
      <c r="H45" s="13"/>
    </row>
  </sheetData>
  <sheetProtection/>
  <mergeCells count="10">
    <mergeCell ref="A1:H1"/>
    <mergeCell ref="G2:H2"/>
    <mergeCell ref="A3:B3"/>
    <mergeCell ref="A45:B45"/>
    <mergeCell ref="C3:C4"/>
    <mergeCell ref="D3:D4"/>
    <mergeCell ref="E3:E4"/>
    <mergeCell ref="F3:F4"/>
    <mergeCell ref="G3:G4"/>
    <mergeCell ref="H3:H4"/>
  </mergeCells>
  <printOptions/>
  <pageMargins left="0.7006944444444444" right="0.7006944444444444" top="0.7513888888888889" bottom="0.7513888888888889" header="0.2986111111111111" footer="0.2986111111111111"/>
  <pageSetup fitToHeight="1" fitToWidth="1"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剑胆琴心</cp:lastModifiedBy>
  <cp:lastPrinted>2019-01-23T02:28:06Z</cp:lastPrinted>
  <dcterms:created xsi:type="dcterms:W3CDTF">2006-09-13T11:21:51Z</dcterms:created>
  <dcterms:modified xsi:type="dcterms:W3CDTF">2021-02-02T10:02:59Z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